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75" firstSheet="1" activeTab="5"/>
  </bookViews>
  <sheets>
    <sheet name="XX0" sheetId="1" state="veryHidden" r:id="rId1"/>
    <sheet name="การคำนวณตะกอน" sheetId="2" r:id="rId2"/>
    <sheet name="DATA" sheetId="3" r:id="rId3"/>
    <sheet name="อท.50" sheetId="4" r:id="rId4"/>
    <sheet name="TOTAL-2" sheetId="5" r:id="rId5"/>
    <sheet name="P5" sheetId="6" r:id="rId6"/>
  </sheets>
  <definedNames>
    <definedName name="_xlnm.Print_Area" localSheetId="5">'P5'!$G$1:$O$34</definedName>
  </definedNames>
  <calcPr fullCalcOnLoad="1"/>
</workbook>
</file>

<file path=xl/comments3.xml><?xml version="1.0" encoding="utf-8"?>
<comments xmlns="http://schemas.openxmlformats.org/spreadsheetml/2006/main">
  <authors>
    <author>Home Used Only</author>
  </authors>
  <commentList>
    <comment ref="F213" authorId="0">
      <text>
        <r>
          <rPr>
            <b/>
            <sz val="8"/>
            <rFont val="Tahoma"/>
            <family val="2"/>
          </rPr>
          <t>Home Used Only: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<sst xmlns="http://schemas.openxmlformats.org/spreadsheetml/2006/main" count="475" uniqueCount="163">
  <si>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</si>
  <si>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</si>
  <si>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</si>
  <si>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</si>
  <si>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</si>
  <si>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</si>
  <si>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</si>
  <si>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</si>
  <si>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</si>
  <si>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</si>
  <si>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</si>
  <si>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</si>
  <si>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</si>
  <si>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</si>
  <si>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</si>
  <si>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</si>
  <si>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</si>
  <si>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</si>
  <si>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</si>
  <si>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</si>
  <si>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</si>
  <si>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</si>
  <si>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</si>
  <si>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1 - 3</t>
  </si>
  <si>
    <t>YEAR01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</si>
  <si>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</si>
  <si>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</si>
  <si>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</si>
  <si>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</si>
  <si>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</si>
  <si>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</si>
  <si>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</si>
  <si>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</si>
  <si>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</si>
  <si>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</si>
  <si>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</si>
  <si>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</si>
  <si>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</si>
  <si>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</si>
  <si>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</si>
  <si>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</si>
  <si>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</si>
  <si>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 xml:space="preserve">No.  of  Data  </t>
  </si>
  <si>
    <t>Computed by        Suntanee</t>
  </si>
  <si>
    <t>Checked by          Preecha</t>
  </si>
  <si>
    <t>4 - 6</t>
  </si>
  <si>
    <t>7 - 9</t>
  </si>
  <si>
    <t>10 - 12</t>
  </si>
  <si>
    <t>13 - 15</t>
  </si>
  <si>
    <t>16 - 18</t>
  </si>
  <si>
    <t>19 - 21</t>
  </si>
  <si>
    <t>22 - 24</t>
  </si>
  <si>
    <t>25 - 27</t>
  </si>
  <si>
    <t>28 - 30</t>
  </si>
  <si>
    <t>31 - 33</t>
  </si>
  <si>
    <t>34 - 36</t>
  </si>
  <si>
    <t>37 - 39</t>
  </si>
  <si>
    <t>40 - 42</t>
  </si>
  <si>
    <t>43 - 45</t>
  </si>
  <si>
    <t>46 - 48</t>
  </si>
  <si>
    <t>49 - 51</t>
  </si>
  <si>
    <t>52 - 54</t>
  </si>
  <si>
    <t>55 - 57</t>
  </si>
  <si>
    <t>58 - 60</t>
  </si>
  <si>
    <t>61 - 63</t>
  </si>
  <si>
    <t>64 - 66</t>
  </si>
  <si>
    <t>67 - 69</t>
  </si>
  <si>
    <t>70 - 72</t>
  </si>
  <si>
    <t>73 - 75</t>
  </si>
  <si>
    <t>76 - 78</t>
  </si>
  <si>
    <t>79 - 81</t>
  </si>
  <si>
    <t>82 - 84</t>
  </si>
  <si>
    <t>85 - 87</t>
  </si>
  <si>
    <t>88 - 90</t>
  </si>
  <si>
    <t>91 - 93</t>
  </si>
  <si>
    <t>94 - 96</t>
  </si>
  <si>
    <t>97 - 99</t>
  </si>
  <si>
    <t>100 -102</t>
  </si>
  <si>
    <t>Sediment                Concentration</t>
  </si>
  <si>
    <t>61-63</t>
  </si>
  <si>
    <t>64-66</t>
  </si>
  <si>
    <t>70-72</t>
  </si>
  <si>
    <t>73-75</t>
  </si>
  <si>
    <t>มิ.ย.หยุดสำรวจ</t>
  </si>
  <si>
    <t>.1-3</t>
  </si>
  <si>
    <t>"4-6</t>
  </si>
  <si>
    <t>.7-9</t>
  </si>
  <si>
    <t>.10-12</t>
  </si>
  <si>
    <t>.13-15</t>
  </si>
  <si>
    <t>.16-18</t>
  </si>
  <si>
    <t>.19-21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</si>
  <si>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</si>
  <si>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</si>
  <si>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</si>
  <si>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</si>
  <si>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</si>
  <si>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</si>
  <si>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</si>
  <si>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</si>
  <si>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</si>
  <si>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</si>
  <si>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</si>
  <si>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</si>
  <si>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</si>
  <si>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67-69</t>
  </si>
  <si>
    <t>76-78</t>
  </si>
  <si>
    <t>82-84</t>
  </si>
  <si>
    <t>79-81</t>
  </si>
  <si>
    <t>85-87</t>
  </si>
  <si>
    <t>88-90</t>
  </si>
  <si>
    <t>91-93</t>
  </si>
  <si>
    <t>94-96</t>
  </si>
  <si>
    <t>97-99</t>
  </si>
  <si>
    <t>พ.ค ไม่ได้สำรวจตะกอน</t>
  </si>
  <si>
    <t xml:space="preserve"> 1-3</t>
  </si>
  <si>
    <t>มิ.ย ไม่ได้สำรวจตะกอน</t>
  </si>
  <si>
    <t xml:space="preserve"> 4-6</t>
  </si>
  <si>
    <t xml:space="preserve"> 7-9</t>
  </si>
  <si>
    <t xml:space="preserve"> 10-12</t>
  </si>
  <si>
    <t>13-15</t>
  </si>
  <si>
    <t>15-18</t>
  </si>
  <si>
    <t>19-21</t>
  </si>
  <si>
    <t>มี.ค. ไม่มีการสำรวจตะกอน</t>
  </si>
  <si>
    <t xml:space="preserve"> 13-15</t>
  </si>
  <si>
    <t xml:space="preserve"> 16-18</t>
  </si>
  <si>
    <t xml:space="preserve"> 19-21</t>
  </si>
  <si>
    <t xml:space="preserve"> 22-24</t>
  </si>
  <si>
    <t xml:space="preserve">  </t>
  </si>
  <si>
    <t>A.Muang</t>
  </si>
  <si>
    <t>Lomphon</t>
  </si>
  <si>
    <r>
      <t>Drainage Area  1569 Km.</t>
    </r>
    <r>
      <rPr>
        <vertAlign val="superscript"/>
        <sz val="14"/>
        <rFont val="DilleniaUPC"/>
        <family val="1"/>
      </rPr>
      <t>2</t>
    </r>
  </si>
  <si>
    <t>100-102</t>
  </si>
  <si>
    <t>103-105</t>
  </si>
  <si>
    <t>106-108</t>
  </si>
  <si>
    <t xml:space="preserve"> 13-15 </t>
  </si>
  <si>
    <t>109-111</t>
  </si>
  <si>
    <t>112-114</t>
  </si>
  <si>
    <t>115-117</t>
  </si>
  <si>
    <t>เดือน ก.ค. ไม่ใด้ทำการสำรวจตะกอน</t>
  </si>
  <si>
    <t>เดือน ม.ค. ไม่ใด้ทำการสำรวจตะกอนเพราะน้ำไม่ไหล</t>
  </si>
  <si>
    <t>เดือน ก.พ. ไม่ใด้ทำการสำรวจตะกอนเพราะน้ำไม่ไหล</t>
  </si>
  <si>
    <t>เดือน มี.ค. ไม่ใด้ทำการสำรวจตะกอนเพราะน้ำไม่ไหล</t>
  </si>
  <si>
    <t>เดือน เม.ย. ไม่ใด้ทำการสำรวจตะกอนเพราะน้ำไม่ไหล</t>
  </si>
  <si>
    <t>การคำนวณตะกอน สถานี   P.5</t>
  </si>
  <si>
    <t>เดือน ธ.ค.สำรวจตะกอนไม่ได้เนื่องจากน้ำไม่ไหล</t>
  </si>
  <si>
    <t>เดือน ธ.ค. สำรวจตะกอนไม่ได้เนื้องจากนำไม่ไหล</t>
  </si>
  <si>
    <t>1-3</t>
  </si>
  <si>
    <t>4-6</t>
  </si>
  <si>
    <t>เดือน พ.ค.. สำรวจตะกอนไม่ได้เนื้องจากนำไม่ไหล</t>
  </si>
  <si>
    <t>เดือน มิ.ย สำรวจตะกอนไม่ได้เนื้องจากนำไม่ไหล</t>
  </si>
  <si>
    <t>เดือน ก.ค. สำรวจตะกอนไม่ได้เนื้องจากนำไม่ไหล</t>
  </si>
  <si>
    <t>เดือน ส.ค. สำรวจตะกอนไม่ได้เนื้องจากนำไม่ไหล</t>
  </si>
  <si>
    <t>เดือนก.ย. สำรวจตะกอนไม่ได้เนื้องจากนำไม่ไหล</t>
  </si>
  <si>
    <t>7-9</t>
  </si>
  <si>
    <t>10-12</t>
  </si>
  <si>
    <t>16-18</t>
  </si>
  <si>
    <t>Zero Gage 288.50 M. m.s.l.</t>
  </si>
  <si>
    <r>
      <t>Drainage Area........1,569.........Km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</si>
  <si>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เดือนก.ค สำรวจตะกอนไม่ได้เนื้องจากนำไม่ไหล</t>
  </si>
  <si>
    <t>Nam Mae Khung</t>
  </si>
  <si>
    <t>River.Nam.Mae Klang...............................................................................</t>
  </si>
  <si>
    <t xml:space="preserve">Station.…P.5.................................. Water year…2007-2017..... </t>
  </si>
  <si>
    <t>Station  P.5  Water year 2018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</si>
</sst>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#,##0.0_);\(#,##0.0\)"/>
    <numFmt numFmtId="198" formatCode="_(&quot;$&quot;* #,##0.00_);_(&quot;$&quot;* \(#,##0.00\);_(&quot;$&quot;* &quot;-&quot;??_);_(@_)"/>
    <numFmt numFmtId="199" formatCode="&quot;$&quot;#,##0_);\(&quot;$&quot;#,##0\)"/>
    <numFmt numFmtId="200" formatCode="\d\ ดดดด\ &quot;พ.ศ.&quot;\ bbbb"/>
    <numFmt numFmtId="201" formatCode="mmm\-yyyy"/>
    <numFmt numFmtId="202" formatCode="0.0000"/>
    <numFmt numFmtId="203" formatCode="[$-41E]d\ mmmm\ yyyy"/>
    <numFmt numFmtId="204" formatCode="[$-107041E]d\ mmm\ yy;@"/>
    <numFmt numFmtId="205" formatCode="[$-101041E]d\ mmm\ yy;@"/>
    <numFmt numFmtId="206" formatCode="0.000000"/>
  </numFmts>
  <fonts count="75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UPC"/>
      <family val="1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Angsan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3"/>
      <name val="AngsanaUPC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b/>
      <sz val="14"/>
      <color indexed="8"/>
      <name val="AngsanaUPC"/>
      <family val="1"/>
    </font>
    <font>
      <sz val="14"/>
      <name val="Angsana New"/>
      <family val="1"/>
    </font>
    <font>
      <sz val="11"/>
      <name val="DilleniaUPC"/>
      <family val="1"/>
    </font>
    <font>
      <sz val="12"/>
      <name val="CordiaUPC"/>
      <family val="1"/>
    </font>
    <font>
      <sz val="16"/>
      <color indexed="8"/>
      <name val="DilleniaUPC"/>
      <family val="0"/>
    </font>
    <font>
      <sz val="16"/>
      <color indexed="8"/>
      <name val="AngsanaUPC"/>
      <family val="0"/>
    </font>
    <font>
      <sz val="10.1"/>
      <color indexed="8"/>
      <name val="DilleniaUPC"/>
      <family val="0"/>
    </font>
    <font>
      <vertAlign val="superscript"/>
      <sz val="16"/>
      <color indexed="8"/>
      <name val="AngsanaUPC"/>
      <family val="0"/>
    </font>
    <font>
      <sz val="11"/>
      <color indexed="8"/>
      <name val="DilleniaUPC"/>
      <family val="0"/>
    </font>
    <font>
      <sz val="14"/>
      <color indexed="8"/>
      <name val="AngsanaUPC"/>
      <family val="0"/>
    </font>
    <font>
      <sz val="12"/>
      <color indexed="8"/>
      <name val="DilleniaUPC"/>
      <family val="0"/>
    </font>
    <font>
      <vertAlign val="superscript"/>
      <sz val="14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8"/>
      <name val="DilleniaUPC"/>
      <family val="0"/>
    </font>
    <font>
      <b/>
      <vertAlign val="superscript"/>
      <sz val="18"/>
      <color indexed="8"/>
      <name val="Dillen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CordiaUP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47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 style="thin">
        <color rgb="FFFF0000"/>
      </bottom>
    </border>
    <border>
      <left style="thin"/>
      <right>
        <color indexed="63"/>
      </right>
      <top style="thin"/>
      <bottom style="thin">
        <color rgb="FFFF000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7" fillId="0" borderId="0">
      <alignment/>
      <protection/>
    </xf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200" fontId="0" fillId="0" borderId="0">
      <alignment/>
      <protection/>
    </xf>
    <xf numFmtId="0" fontId="19" fillId="0" borderId="0" applyProtection="0">
      <alignment/>
    </xf>
    <xf numFmtId="197" fontId="8" fillId="0" borderId="0">
      <alignment/>
      <protection/>
    </xf>
    <xf numFmtId="2" fontId="19" fillId="0" borderId="0" applyProtection="0">
      <alignment/>
    </xf>
    <xf numFmtId="0" fontId="23" fillId="0" borderId="0" applyNumberFormat="0" applyFill="0" applyBorder="0" applyAlignment="0" applyProtection="0"/>
    <xf numFmtId="0" fontId="20" fillId="0" borderId="0" applyProtection="0">
      <alignment/>
    </xf>
    <xf numFmtId="0" fontId="21" fillId="0" borderId="0" applyProtection="0">
      <alignment/>
    </xf>
    <xf numFmtId="0" fontId="22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18" fillId="0" borderId="0">
      <alignment vertical="justify"/>
      <protection/>
    </xf>
    <xf numFmtId="0" fontId="17" fillId="0" borderId="1" applyAlignment="0">
      <protection/>
    </xf>
    <xf numFmtId="0" fontId="19" fillId="0" borderId="2" applyProtection="0">
      <alignment/>
    </xf>
    <xf numFmtId="0" fontId="18" fillId="0" borderId="0">
      <alignment horizontal="centerContinuous" vertical="center"/>
      <protection/>
    </xf>
    <xf numFmtId="0" fontId="59" fillId="20" borderId="3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4" applyNumberFormat="0" applyAlignment="0" applyProtection="0"/>
    <xf numFmtId="0" fontId="64" fillId="0" borderId="5" applyNumberFormat="0" applyFill="0" applyAlignment="0" applyProtection="0"/>
    <xf numFmtId="0" fontId="65" fillId="22" borderId="0" applyNumberFormat="0" applyBorder="0" applyAlignment="0" applyProtection="0"/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66" fillId="23" borderId="3" applyNumberFormat="0" applyAlignment="0" applyProtection="0"/>
    <xf numFmtId="0" fontId="67" fillId="24" borderId="0" applyNumberFormat="0" applyBorder="0" applyAlignment="0" applyProtection="0"/>
    <xf numFmtId="0" fontId="68" fillId="0" borderId="6" applyNumberFormat="0" applyFill="0" applyAlignment="0" applyProtection="0"/>
    <xf numFmtId="0" fontId="69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70" fillId="20" borderId="7" applyNumberFormat="0" applyAlignment="0" applyProtection="0"/>
    <xf numFmtId="0" fontId="0" fillId="32" borderId="8" applyNumberFormat="0" applyFont="0" applyAlignment="0" applyProtection="0"/>
    <xf numFmtId="0" fontId="71" fillId="0" borderId="9" applyNumberFormat="0" applyFill="0" applyAlignment="0" applyProtection="0"/>
    <xf numFmtId="0" fontId="72" fillId="0" borderId="10" applyNumberFormat="0" applyFill="0" applyAlignment="0" applyProtection="0"/>
    <xf numFmtId="0" fontId="73" fillId="0" borderId="11" applyNumberFormat="0" applyFill="0" applyAlignment="0" applyProtection="0"/>
    <xf numFmtId="0" fontId="7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5" fillId="0" borderId="0" xfId="47" applyFont="1">
      <alignment/>
      <protection/>
    </xf>
    <xf numFmtId="0" fontId="5" fillId="0" borderId="0" xfId="47" applyFont="1" applyAlignment="1">
      <alignment horizontal="center"/>
      <protection/>
    </xf>
    <xf numFmtId="0" fontId="5" fillId="0" borderId="0" xfId="47" applyFont="1" applyAlignment="1">
      <alignment horizontal="centerContinuous"/>
      <protection/>
    </xf>
    <xf numFmtId="0" fontId="5" fillId="0" borderId="12" xfId="47" applyFont="1" applyBorder="1" applyAlignment="1">
      <alignment horizontal="centerContinuous" vertical="center"/>
      <protection/>
    </xf>
    <xf numFmtId="0" fontId="5" fillId="0" borderId="13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center"/>
      <protection/>
    </xf>
    <xf numFmtId="0" fontId="5" fillId="0" borderId="15" xfId="47" applyFont="1" applyBorder="1" applyAlignment="1">
      <alignment horizontal="center" vertical="center"/>
      <protection/>
    </xf>
    <xf numFmtId="0" fontId="5" fillId="0" borderId="15" xfId="47" applyFont="1" applyBorder="1" applyAlignment="1">
      <alignment horizontal="center" vertical="center" wrapText="1"/>
      <protection/>
    </xf>
    <xf numFmtId="192" fontId="5" fillId="0" borderId="0" xfId="47" applyNumberFormat="1" applyFont="1">
      <alignment/>
      <protection/>
    </xf>
    <xf numFmtId="0" fontId="5" fillId="0" borderId="0" xfId="47" applyFont="1" applyBorder="1" applyAlignment="1">
      <alignment horizontal="center"/>
      <protection/>
    </xf>
    <xf numFmtId="0" fontId="5" fillId="0" borderId="0" xfId="47" applyFont="1" applyBorder="1">
      <alignment/>
      <protection/>
    </xf>
    <xf numFmtId="0" fontId="5" fillId="0" borderId="0" xfId="47" applyFont="1" applyBorder="1" applyAlignment="1" quotePrefix="1">
      <alignment horizontal="center"/>
      <protection/>
    </xf>
    <xf numFmtId="191" fontId="5" fillId="0" borderId="0" xfId="47" applyNumberFormat="1" applyFont="1" applyBorder="1">
      <alignment/>
      <protection/>
    </xf>
    <xf numFmtId="0" fontId="5" fillId="0" borderId="16" xfId="47" applyFont="1" applyBorder="1" applyAlignment="1" quotePrefix="1">
      <alignment horizontal="center"/>
      <protection/>
    </xf>
    <xf numFmtId="0" fontId="5" fillId="0" borderId="17" xfId="47" applyFont="1" applyBorder="1" applyAlignment="1" quotePrefix="1">
      <alignment horizontal="center"/>
      <protection/>
    </xf>
    <xf numFmtId="192" fontId="5" fillId="0" borderId="0" xfId="47" applyNumberFormat="1" applyFont="1" applyBorder="1">
      <alignment/>
      <protection/>
    </xf>
    <xf numFmtId="0" fontId="12" fillId="0" borderId="0" xfId="61" applyFont="1">
      <alignment/>
      <protection/>
    </xf>
    <xf numFmtId="2" fontId="12" fillId="0" borderId="18" xfId="61" applyNumberFormat="1" applyFont="1" applyFill="1" applyBorder="1" applyAlignment="1" applyProtection="1">
      <alignment horizontal="center" vertical="center" shrinkToFit="1"/>
      <protection/>
    </xf>
    <xf numFmtId="196" fontId="12" fillId="0" borderId="18" xfId="61" applyNumberFormat="1" applyFont="1" applyFill="1" applyBorder="1" applyAlignment="1" applyProtection="1">
      <alignment horizontal="center" vertical="center" wrapText="1"/>
      <protection/>
    </xf>
    <xf numFmtId="192" fontId="12" fillId="0" borderId="18" xfId="61" applyNumberFormat="1" applyFont="1" applyFill="1" applyBorder="1" applyAlignment="1" applyProtection="1">
      <alignment horizontal="center" vertical="center" wrapText="1"/>
      <protection/>
    </xf>
    <xf numFmtId="2" fontId="12" fillId="0" borderId="19" xfId="61" applyNumberFormat="1" applyFont="1" applyFill="1" applyBorder="1" applyAlignment="1" applyProtection="1">
      <alignment horizontal="center" vertical="center"/>
      <protection/>
    </xf>
    <xf numFmtId="0" fontId="12" fillId="0" borderId="20" xfId="61" applyFont="1" applyFill="1" applyBorder="1" applyAlignment="1" applyProtection="1">
      <alignment horizontal="center" vertical="center"/>
      <protection/>
    </xf>
    <xf numFmtId="0" fontId="12" fillId="0" borderId="21" xfId="61" applyFont="1" applyFill="1" applyBorder="1" applyAlignment="1" applyProtection="1">
      <alignment horizontal="center" vertical="center"/>
      <protection/>
    </xf>
    <xf numFmtId="196" fontId="12" fillId="0" borderId="19" xfId="61" applyNumberFormat="1" applyFont="1" applyFill="1" applyBorder="1" applyAlignment="1" applyProtection="1">
      <alignment horizontal="center" vertical="center" wrapText="1"/>
      <protection/>
    </xf>
    <xf numFmtId="192" fontId="12" fillId="0" borderId="19" xfId="61" applyNumberFormat="1" applyFont="1" applyFill="1" applyBorder="1" applyAlignment="1" applyProtection="1">
      <alignment horizontal="center" vertical="center"/>
      <protection/>
    </xf>
    <xf numFmtId="4" fontId="12" fillId="0" borderId="22" xfId="61" applyNumberFormat="1" applyFont="1" applyFill="1" applyBorder="1" applyAlignment="1" applyProtection="1">
      <alignment horizontal="center" vertical="center"/>
      <protection/>
    </xf>
    <xf numFmtId="4" fontId="12" fillId="0" borderId="23" xfId="61" applyNumberFormat="1" applyFont="1" applyFill="1" applyBorder="1" applyAlignment="1" applyProtection="1">
      <alignment horizontal="center" vertical="center"/>
      <protection/>
    </xf>
    <xf numFmtId="4" fontId="12" fillId="0" borderId="24" xfId="61" applyNumberFormat="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 quotePrefix="1">
      <alignment horizontal="center" vertical="center"/>
      <protection/>
    </xf>
    <xf numFmtId="2" fontId="12" fillId="33" borderId="18" xfId="61" applyNumberFormat="1" applyFont="1" applyFill="1" applyBorder="1" applyAlignment="1" applyProtection="1" quotePrefix="1">
      <alignment horizontal="center" vertical="center"/>
      <protection/>
    </xf>
    <xf numFmtId="0" fontId="12" fillId="33" borderId="25" xfId="61" applyFont="1" applyFill="1" applyBorder="1" applyAlignment="1" applyProtection="1" quotePrefix="1">
      <alignment horizontal="center" vertical="center"/>
      <protection/>
    </xf>
    <xf numFmtId="0" fontId="12" fillId="33" borderId="26" xfId="61" applyFont="1" applyFill="1" applyBorder="1" applyAlignment="1" applyProtection="1" quotePrefix="1">
      <alignment horizontal="center" vertical="center"/>
      <protection/>
    </xf>
    <xf numFmtId="196" fontId="12" fillId="33" borderId="18" xfId="61" applyNumberFormat="1" applyFont="1" applyFill="1" applyBorder="1" applyAlignment="1" applyProtection="1" quotePrefix="1">
      <alignment horizontal="center" vertical="center"/>
      <protection/>
    </xf>
    <xf numFmtId="192" fontId="12" fillId="33" borderId="18" xfId="61" applyNumberFormat="1" applyFont="1" applyFill="1" applyBorder="1" applyAlignment="1" applyProtection="1" quotePrefix="1">
      <alignment horizontal="center" vertical="center"/>
      <protection/>
    </xf>
    <xf numFmtId="193" fontId="12" fillId="33" borderId="18" xfId="61" applyNumberFormat="1" applyFont="1" applyFill="1" applyBorder="1" applyAlignment="1" applyProtection="1" quotePrefix="1">
      <alignment horizontal="center" vertical="center"/>
      <protection/>
    </xf>
    <xf numFmtId="4" fontId="12" fillId="33" borderId="25" xfId="61" applyNumberFormat="1" applyFont="1" applyFill="1" applyBorder="1" applyAlignment="1" applyProtection="1">
      <alignment horizontal="center" vertical="center"/>
      <protection/>
    </xf>
    <xf numFmtId="4" fontId="12" fillId="33" borderId="27" xfId="61" applyNumberFormat="1" applyFont="1" applyFill="1" applyBorder="1" applyAlignment="1" applyProtection="1">
      <alignment horizontal="center" vertical="center"/>
      <protection/>
    </xf>
    <xf numFmtId="4" fontId="12" fillId="33" borderId="26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Alignment="1">
      <alignment horizontal="right" vertical="center"/>
      <protection/>
    </xf>
    <xf numFmtId="191" fontId="12" fillId="0" borderId="0" xfId="61" applyNumberFormat="1" applyFont="1" applyAlignment="1">
      <alignment horizontal="right"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/>
      <protection/>
    </xf>
    <xf numFmtId="0" fontId="4" fillId="0" borderId="0" xfId="60">
      <alignment/>
      <protection/>
    </xf>
    <xf numFmtId="0" fontId="15" fillId="0" borderId="0" xfId="60" applyFont="1" applyAlignment="1">
      <alignment horizontal="right"/>
      <protection/>
    </xf>
    <xf numFmtId="0" fontId="15" fillId="0" borderId="0" xfId="60" applyFont="1" applyAlignment="1">
      <alignment horizontal="center"/>
      <protection/>
    </xf>
    <xf numFmtId="0" fontId="15" fillId="0" borderId="0" xfId="60" applyFont="1">
      <alignment/>
      <protection/>
    </xf>
    <xf numFmtId="15" fontId="8" fillId="0" borderId="0" xfId="46" applyNumberFormat="1" applyFont="1" applyAlignment="1">
      <alignment horizontal="center"/>
      <protection/>
    </xf>
    <xf numFmtId="194" fontId="8" fillId="0" borderId="0" xfId="46" applyNumberFormat="1" applyFont="1" applyAlignment="1">
      <alignment horizontal="center"/>
      <protection/>
    </xf>
    <xf numFmtId="2" fontId="16" fillId="0" borderId="0" xfId="46" applyNumberFormat="1" applyFont="1">
      <alignment/>
      <protection/>
    </xf>
    <xf numFmtId="0" fontId="8" fillId="0" borderId="0" xfId="46" applyFont="1">
      <alignment/>
      <protection/>
    </xf>
    <xf numFmtId="0" fontId="15" fillId="0" borderId="0" xfId="46" applyFont="1" applyAlignment="1">
      <alignment horizontal="right" vertical="center"/>
      <protection/>
    </xf>
    <xf numFmtId="0" fontId="15" fillId="0" borderId="0" xfId="46" applyFont="1" applyAlignment="1">
      <alignment horizontal="center" vertical="center"/>
      <protection/>
    </xf>
    <xf numFmtId="0" fontId="15" fillId="0" borderId="0" xfId="46" applyFont="1" applyAlignment="1">
      <alignment horizontal="left" vertical="center"/>
      <protection/>
    </xf>
    <xf numFmtId="0" fontId="8" fillId="0" borderId="0" xfId="46" applyFont="1" applyAlignment="1">
      <alignment vertical="center"/>
      <protection/>
    </xf>
    <xf numFmtId="2" fontId="4" fillId="0" borderId="0" xfId="46" applyNumberFormat="1" applyFont="1" applyBorder="1" applyAlignment="1">
      <alignment horizontal="center"/>
      <protection/>
    </xf>
    <xf numFmtId="15" fontId="8" fillId="0" borderId="0" xfId="46" applyNumberFormat="1" applyFont="1">
      <alignment/>
      <protection/>
    </xf>
    <xf numFmtId="194" fontId="8" fillId="0" borderId="0" xfId="46" applyNumberFormat="1" applyFont="1">
      <alignment/>
      <protection/>
    </xf>
    <xf numFmtId="15" fontId="5" fillId="0" borderId="0" xfId="47" applyNumberFormat="1" applyFont="1" applyBorder="1">
      <alignment/>
      <protection/>
    </xf>
    <xf numFmtId="191" fontId="5" fillId="0" borderId="0" xfId="47" applyNumberFormat="1" applyFont="1" applyBorder="1" applyAlignment="1">
      <alignment horizontal="right"/>
      <protection/>
    </xf>
    <xf numFmtId="0" fontId="5" fillId="0" borderId="28" xfId="47" applyFont="1" applyBorder="1" applyAlignment="1">
      <alignment horizontal="center"/>
      <protection/>
    </xf>
    <xf numFmtId="191" fontId="5" fillId="0" borderId="28" xfId="47" applyNumberFormat="1" applyFont="1" applyBorder="1">
      <alignment/>
      <protection/>
    </xf>
    <xf numFmtId="191" fontId="5" fillId="0" borderId="28" xfId="47" applyNumberFormat="1" applyFont="1" applyBorder="1" applyAlignment="1">
      <alignment horizontal="right"/>
      <protection/>
    </xf>
    <xf numFmtId="0" fontId="5" fillId="0" borderId="29" xfId="47" applyFont="1" applyBorder="1" applyAlignment="1">
      <alignment horizontal="center"/>
      <protection/>
    </xf>
    <xf numFmtId="191" fontId="5" fillId="0" borderId="29" xfId="47" applyNumberFormat="1" applyFont="1" applyBorder="1">
      <alignment/>
      <protection/>
    </xf>
    <xf numFmtId="191" fontId="5" fillId="0" borderId="29" xfId="47" applyNumberFormat="1" applyFont="1" applyBorder="1" applyAlignment="1">
      <alignment horizontal="right"/>
      <protection/>
    </xf>
    <xf numFmtId="2" fontId="0" fillId="0" borderId="0" xfId="0" applyNumberFormat="1" applyAlignment="1">
      <alignment/>
    </xf>
    <xf numFmtId="2" fontId="12" fillId="0" borderId="30" xfId="60" applyNumberFormat="1" applyFont="1" applyBorder="1">
      <alignment/>
      <protection/>
    </xf>
    <xf numFmtId="2" fontId="4" fillId="0" borderId="0" xfId="46" applyNumberFormat="1" applyFont="1" applyAlignment="1">
      <alignment horizontal="center" vertical="center"/>
      <protection/>
    </xf>
    <xf numFmtId="2" fontId="8" fillId="0" borderId="0" xfId="46" applyNumberFormat="1" applyFont="1">
      <alignment/>
      <protection/>
    </xf>
    <xf numFmtId="16" fontId="5" fillId="0" borderId="0" xfId="47" applyNumberFormat="1" applyFont="1" applyBorder="1" applyAlignment="1" quotePrefix="1">
      <alignment horizontal="center"/>
      <protection/>
    </xf>
    <xf numFmtId="16" fontId="5" fillId="0" borderId="29" xfId="47" applyNumberFormat="1" applyFont="1" applyBorder="1" applyAlignment="1">
      <alignment horizontal="center"/>
      <protection/>
    </xf>
    <xf numFmtId="16" fontId="5" fillId="0" borderId="0" xfId="47" applyNumberFormat="1" applyFont="1" applyBorder="1" applyAlignment="1">
      <alignment horizontal="center"/>
      <protection/>
    </xf>
    <xf numFmtId="14" fontId="5" fillId="0" borderId="0" xfId="47" applyNumberFormat="1" applyFont="1" applyBorder="1" applyAlignment="1">
      <alignment horizontal="center"/>
      <protection/>
    </xf>
    <xf numFmtId="205" fontId="5" fillId="0" borderId="0" xfId="47" applyNumberFormat="1" applyFont="1" applyBorder="1">
      <alignment/>
      <protection/>
    </xf>
    <xf numFmtId="0" fontId="5" fillId="0" borderId="31" xfId="47" applyFont="1" applyBorder="1">
      <alignment/>
      <protection/>
    </xf>
    <xf numFmtId="0" fontId="5" fillId="0" borderId="31" xfId="47" applyFont="1" applyBorder="1" applyAlignment="1">
      <alignment horizontal="center"/>
      <protection/>
    </xf>
    <xf numFmtId="191" fontId="5" fillId="0" borderId="31" xfId="47" applyNumberFormat="1" applyFont="1" applyBorder="1">
      <alignment/>
      <protection/>
    </xf>
    <xf numFmtId="191" fontId="5" fillId="0" borderId="31" xfId="47" applyNumberFormat="1" applyFont="1" applyBorder="1" applyAlignment="1">
      <alignment horizontal="right"/>
      <protection/>
    </xf>
    <xf numFmtId="191" fontId="5" fillId="0" borderId="0" xfId="47" applyNumberFormat="1" applyFont="1">
      <alignment/>
      <protection/>
    </xf>
    <xf numFmtId="0" fontId="5" fillId="0" borderId="32" xfId="47" applyFont="1" applyBorder="1">
      <alignment/>
      <protection/>
    </xf>
    <xf numFmtId="0" fontId="5" fillId="0" borderId="32" xfId="47" applyFont="1" applyBorder="1" applyAlignment="1">
      <alignment horizontal="center"/>
      <protection/>
    </xf>
    <xf numFmtId="191" fontId="5" fillId="0" borderId="32" xfId="47" applyNumberFormat="1" applyFont="1" applyBorder="1">
      <alignment/>
      <protection/>
    </xf>
    <xf numFmtId="191" fontId="5" fillId="0" borderId="32" xfId="47" applyNumberFormat="1" applyFont="1" applyBorder="1" applyAlignment="1">
      <alignment horizontal="right"/>
      <protection/>
    </xf>
    <xf numFmtId="192" fontId="5" fillId="0" borderId="32" xfId="47" applyNumberFormat="1" applyFont="1" applyBorder="1">
      <alignment/>
      <protection/>
    </xf>
    <xf numFmtId="191" fontId="5" fillId="0" borderId="0" xfId="47" applyNumberFormat="1" applyFont="1" applyAlignment="1">
      <alignment horizontal="centerContinuous"/>
      <protection/>
    </xf>
    <xf numFmtId="191" fontId="5" fillId="0" borderId="0" xfId="47" applyNumberFormat="1" applyFont="1" applyBorder="1" applyAlignment="1">
      <alignment horizontal="center"/>
      <protection/>
    </xf>
    <xf numFmtId="191" fontId="5" fillId="0" borderId="0" xfId="47" applyNumberFormat="1" applyFont="1" applyBorder="1" applyAlignment="1" quotePrefix="1">
      <alignment horizontal="center"/>
      <protection/>
    </xf>
    <xf numFmtId="0" fontId="5" fillId="0" borderId="33" xfId="47" applyFont="1" applyBorder="1" applyAlignment="1">
      <alignment horizontal="center"/>
      <protection/>
    </xf>
    <xf numFmtId="205" fontId="5" fillId="0" borderId="32" xfId="47" applyNumberFormat="1" applyFont="1" applyBorder="1">
      <alignment/>
      <protection/>
    </xf>
    <xf numFmtId="191" fontId="5" fillId="0" borderId="34" xfId="47" applyNumberFormat="1" applyFont="1" applyBorder="1">
      <alignment/>
      <protection/>
    </xf>
    <xf numFmtId="191" fontId="5" fillId="0" borderId="34" xfId="47" applyNumberFormat="1" applyFont="1" applyBorder="1" applyAlignment="1">
      <alignment horizontal="right"/>
      <protection/>
    </xf>
    <xf numFmtId="191" fontId="5" fillId="0" borderId="35" xfId="47" applyNumberFormat="1" applyFont="1" applyBorder="1">
      <alignment/>
      <protection/>
    </xf>
    <xf numFmtId="191" fontId="5" fillId="0" borderId="35" xfId="47" applyNumberFormat="1" applyFont="1" applyBorder="1" applyAlignment="1">
      <alignment horizontal="right"/>
      <protection/>
    </xf>
    <xf numFmtId="205" fontId="6" fillId="0" borderId="0" xfId="47" applyNumberFormat="1" applyFont="1" applyAlignment="1">
      <alignment horizontal="centerContinuous"/>
      <protection/>
    </xf>
    <xf numFmtId="205" fontId="5" fillId="0" borderId="0" xfId="47" applyNumberFormat="1" applyFont="1">
      <alignment/>
      <protection/>
    </xf>
    <xf numFmtId="205" fontId="5" fillId="0" borderId="36" xfId="47" applyNumberFormat="1" applyFont="1" applyBorder="1" applyAlignment="1">
      <alignment horizontal="center"/>
      <protection/>
    </xf>
    <xf numFmtId="205" fontId="5" fillId="0" borderId="37" xfId="47" applyNumberFormat="1" applyFont="1" applyBorder="1" applyAlignment="1">
      <alignment horizontal="center"/>
      <protection/>
    </xf>
    <xf numFmtId="205" fontId="5" fillId="0" borderId="38" xfId="47" applyNumberFormat="1" applyFont="1" applyBorder="1" applyAlignment="1" quotePrefix="1">
      <alignment horizontal="center"/>
      <protection/>
    </xf>
    <xf numFmtId="191" fontId="5" fillId="0" borderId="39" xfId="47" applyNumberFormat="1" applyFont="1" applyBorder="1" applyAlignment="1">
      <alignment horizontal="right"/>
      <protection/>
    </xf>
    <xf numFmtId="191" fontId="26" fillId="0" borderId="0" xfId="0" applyNumberFormat="1" applyFont="1" applyBorder="1" applyAlignment="1">
      <alignment horizontal="right" vertical="center"/>
    </xf>
    <xf numFmtId="192" fontId="5" fillId="0" borderId="40" xfId="47" applyNumberFormat="1" applyFont="1" applyBorder="1">
      <alignment/>
      <protection/>
    </xf>
    <xf numFmtId="192" fontId="5" fillId="0" borderId="41" xfId="47" applyNumberFormat="1" applyFont="1" applyBorder="1">
      <alignment/>
      <protection/>
    </xf>
    <xf numFmtId="0" fontId="5" fillId="0" borderId="41" xfId="47" applyFont="1" applyBorder="1">
      <alignment/>
      <protection/>
    </xf>
    <xf numFmtId="0" fontId="5" fillId="0" borderId="42" xfId="47" applyFont="1" applyBorder="1">
      <alignment/>
      <protection/>
    </xf>
    <xf numFmtId="0" fontId="5" fillId="0" borderId="43" xfId="47" applyFont="1" applyBorder="1">
      <alignment/>
      <protection/>
    </xf>
    <xf numFmtId="0" fontId="28" fillId="0" borderId="0" xfId="0" applyFont="1" applyAlignment="1">
      <alignment/>
    </xf>
    <xf numFmtId="205" fontId="4" fillId="0" borderId="44" xfId="62" applyNumberFormat="1" applyFont="1" applyBorder="1" applyAlignment="1">
      <alignment horizontal="center"/>
      <protection/>
    </xf>
    <xf numFmtId="0" fontId="4" fillId="0" borderId="44" xfId="62" applyBorder="1" applyAlignment="1">
      <alignment horizontal="center"/>
      <protection/>
    </xf>
    <xf numFmtId="202" fontId="4" fillId="0" borderId="44" xfId="62" applyNumberFormat="1" applyBorder="1">
      <alignment/>
      <protection/>
    </xf>
    <xf numFmtId="192" fontId="4" fillId="34" borderId="44" xfId="62" applyNumberFormat="1" applyFill="1" applyBorder="1">
      <alignment/>
      <protection/>
    </xf>
    <xf numFmtId="2" fontId="4" fillId="0" borderId="44" xfId="62" applyNumberFormat="1" applyBorder="1">
      <alignment/>
      <protection/>
    </xf>
    <xf numFmtId="2" fontId="4" fillId="0" borderId="45" xfId="62" applyNumberFormat="1" applyBorder="1">
      <alignment/>
      <protection/>
    </xf>
    <xf numFmtId="2" fontId="4" fillId="0" borderId="19" xfId="62" applyNumberFormat="1" applyBorder="1">
      <alignment/>
      <protection/>
    </xf>
    <xf numFmtId="2" fontId="4" fillId="0" borderId="44" xfId="62" applyNumberFormat="1" applyFont="1" applyBorder="1">
      <alignment/>
      <protection/>
    </xf>
    <xf numFmtId="0" fontId="0" fillId="0" borderId="44" xfId="0" applyBorder="1" applyAlignment="1">
      <alignment/>
    </xf>
    <xf numFmtId="205" fontId="0" fillId="0" borderId="44" xfId="0" applyNumberFormat="1" applyBorder="1" applyAlignment="1">
      <alignment/>
    </xf>
    <xf numFmtId="205" fontId="0" fillId="0" borderId="0" xfId="0" applyNumberFormat="1" applyAlignment="1">
      <alignment/>
    </xf>
    <xf numFmtId="0" fontId="0" fillId="0" borderId="44" xfId="0" applyBorder="1" applyAlignment="1">
      <alignment horizontal="center"/>
    </xf>
    <xf numFmtId="202" fontId="0" fillId="0" borderId="44" xfId="0" applyNumberFormat="1" applyBorder="1" applyAlignment="1">
      <alignment/>
    </xf>
    <xf numFmtId="202" fontId="0" fillId="0" borderId="0" xfId="0" applyNumberFormat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5" fillId="0" borderId="46" xfId="47" applyFont="1" applyBorder="1">
      <alignment/>
      <protection/>
    </xf>
    <xf numFmtId="0" fontId="5" fillId="0" borderId="46" xfId="47" applyFont="1" applyBorder="1" applyAlignment="1">
      <alignment horizontal="center"/>
      <protection/>
    </xf>
    <xf numFmtId="205" fontId="5" fillId="0" borderId="46" xfId="47" applyNumberFormat="1" applyFont="1" applyBorder="1">
      <alignment/>
      <protection/>
    </xf>
    <xf numFmtId="191" fontId="5" fillId="0" borderId="46" xfId="47" applyNumberFormat="1" applyFont="1" applyBorder="1">
      <alignment/>
      <protection/>
    </xf>
    <xf numFmtId="192" fontId="5" fillId="0" borderId="46" xfId="47" applyNumberFormat="1" applyFont="1" applyBorder="1">
      <alignment/>
      <protection/>
    </xf>
    <xf numFmtId="205" fontId="0" fillId="0" borderId="0" xfId="47" applyNumberFormat="1" applyFont="1" applyBorder="1">
      <alignment/>
      <protection/>
    </xf>
    <xf numFmtId="191" fontId="0" fillId="0" borderId="0" xfId="47" applyNumberFormat="1" applyFont="1" applyBorder="1">
      <alignment/>
      <protection/>
    </xf>
    <xf numFmtId="191" fontId="12" fillId="0" borderId="0" xfId="60" applyNumberFormat="1" applyFont="1" applyBorder="1" applyAlignment="1">
      <alignment horizontal="right" vertical="center"/>
      <protection/>
    </xf>
    <xf numFmtId="0" fontId="0" fillId="0" borderId="0" xfId="47" applyFont="1" applyBorder="1" applyAlignment="1">
      <alignment horizontal="right"/>
      <protection/>
    </xf>
    <xf numFmtId="0" fontId="14" fillId="0" borderId="0" xfId="61" applyFont="1" applyBorder="1">
      <alignment/>
      <protection/>
    </xf>
    <xf numFmtId="0" fontId="29" fillId="0" borderId="0" xfId="61" applyFont="1" applyAlignment="1">
      <alignment horizontal="right" vertical="center"/>
      <protection/>
    </xf>
    <xf numFmtId="49" fontId="5" fillId="0" borderId="46" xfId="47" applyNumberFormat="1" applyFont="1" applyBorder="1" applyAlignment="1">
      <alignment horizontal="center"/>
      <protection/>
    </xf>
    <xf numFmtId="49" fontId="5" fillId="0" borderId="0" xfId="47" applyNumberFormat="1" applyFont="1" applyBorder="1" applyAlignment="1">
      <alignment horizontal="center"/>
      <protection/>
    </xf>
    <xf numFmtId="0" fontId="5" fillId="0" borderId="47" xfId="47" applyFont="1" applyBorder="1">
      <alignment/>
      <protection/>
    </xf>
    <xf numFmtId="0" fontId="5" fillId="0" borderId="47" xfId="47" applyFont="1" applyBorder="1" applyAlignment="1">
      <alignment horizontal="center"/>
      <protection/>
    </xf>
    <xf numFmtId="205" fontId="5" fillId="0" borderId="47" xfId="47" applyNumberFormat="1" applyFont="1" applyBorder="1">
      <alignment/>
      <protection/>
    </xf>
    <xf numFmtId="191" fontId="5" fillId="0" borderId="47" xfId="47" applyNumberFormat="1" applyFont="1" applyBorder="1">
      <alignment/>
      <protection/>
    </xf>
    <xf numFmtId="191" fontId="5" fillId="0" borderId="47" xfId="47" applyNumberFormat="1" applyFont="1" applyBorder="1" applyAlignment="1">
      <alignment horizontal="right"/>
      <protection/>
    </xf>
    <xf numFmtId="49" fontId="5" fillId="0" borderId="47" xfId="47" applyNumberFormat="1" applyFont="1" applyBorder="1" applyAlignment="1">
      <alignment horizontal="center"/>
      <protection/>
    </xf>
    <xf numFmtId="192" fontId="5" fillId="0" borderId="47" xfId="47" applyNumberFormat="1" applyFont="1" applyBorder="1">
      <alignment/>
      <protection/>
    </xf>
    <xf numFmtId="191" fontId="5" fillId="0" borderId="48" xfId="47" applyNumberFormat="1" applyFont="1" applyBorder="1" applyAlignment="1">
      <alignment horizontal="right"/>
      <protection/>
    </xf>
    <xf numFmtId="191" fontId="5" fillId="0" borderId="48" xfId="47" applyNumberFormat="1" applyFont="1" applyBorder="1">
      <alignment/>
      <protection/>
    </xf>
    <xf numFmtId="204" fontId="5" fillId="0" borderId="0" xfId="47" applyNumberFormat="1" applyFont="1" applyBorder="1">
      <alignment/>
      <protection/>
    </xf>
    <xf numFmtId="204" fontId="5" fillId="0" borderId="28" xfId="47" applyNumberFormat="1" applyFont="1" applyBorder="1">
      <alignment/>
      <protection/>
    </xf>
    <xf numFmtId="204" fontId="5" fillId="0" borderId="29" xfId="47" applyNumberFormat="1" applyFont="1" applyBorder="1">
      <alignment/>
      <protection/>
    </xf>
    <xf numFmtId="204" fontId="5" fillId="0" borderId="31" xfId="47" applyNumberFormat="1" applyFont="1" applyBorder="1">
      <alignment/>
      <protection/>
    </xf>
    <xf numFmtId="204" fontId="8" fillId="0" borderId="0" xfId="46" applyNumberFormat="1" applyFont="1" applyAlignment="1">
      <alignment horizontal="center"/>
      <protection/>
    </xf>
    <xf numFmtId="192" fontId="4" fillId="34" borderId="44" xfId="62" applyNumberFormat="1" applyFont="1" applyFill="1" applyBorder="1">
      <alignment/>
      <protection/>
    </xf>
    <xf numFmtId="2" fontId="4" fillId="0" borderId="44" xfId="62" applyNumberFormat="1" applyFont="1" applyBorder="1">
      <alignment/>
      <protection/>
    </xf>
    <xf numFmtId="0" fontId="4" fillId="0" borderId="44" xfId="62" applyFont="1" applyBorder="1" applyAlignment="1">
      <alignment horizontal="center"/>
      <protection/>
    </xf>
    <xf numFmtId="2" fontId="0" fillId="0" borderId="44" xfId="0" applyNumberFormat="1" applyBorder="1" applyAlignment="1">
      <alignment/>
    </xf>
    <xf numFmtId="2" fontId="0" fillId="0" borderId="45" xfId="0" applyNumberFormat="1" applyBorder="1" applyAlignment="1">
      <alignment/>
    </xf>
    <xf numFmtId="205" fontId="0" fillId="0" borderId="49" xfId="0" applyNumberFormat="1" applyBorder="1" applyAlignment="1">
      <alignment/>
    </xf>
    <xf numFmtId="0" fontId="0" fillId="0" borderId="49" xfId="0" applyBorder="1" applyAlignment="1">
      <alignment horizontal="center"/>
    </xf>
    <xf numFmtId="202" fontId="0" fillId="0" borderId="49" xfId="0" applyNumberFormat="1" applyBorder="1" applyAlignment="1">
      <alignment/>
    </xf>
    <xf numFmtId="192" fontId="4" fillId="34" borderId="49" xfId="62" applyNumberFormat="1" applyFont="1" applyFill="1" applyBorder="1">
      <alignment/>
      <protection/>
    </xf>
    <xf numFmtId="0" fontId="0" fillId="0" borderId="49" xfId="0" applyBorder="1" applyAlignment="1">
      <alignment/>
    </xf>
    <xf numFmtId="0" fontId="4" fillId="0" borderId="49" xfId="62" applyFont="1" applyBorder="1" applyAlignment="1">
      <alignment horizontal="center"/>
      <protection/>
    </xf>
    <xf numFmtId="2" fontId="0" fillId="0" borderId="49" xfId="0" applyNumberFormat="1" applyBorder="1" applyAlignment="1">
      <alignment/>
    </xf>
    <xf numFmtId="205" fontId="0" fillId="0" borderId="19" xfId="0" applyNumberFormat="1" applyBorder="1" applyAlignment="1">
      <alignment/>
    </xf>
    <xf numFmtId="0" fontId="0" fillId="0" borderId="19" xfId="0" applyBorder="1" applyAlignment="1">
      <alignment horizontal="center"/>
    </xf>
    <xf numFmtId="202" fontId="0" fillId="0" borderId="19" xfId="0" applyNumberFormat="1" applyBorder="1" applyAlignment="1">
      <alignment/>
    </xf>
    <xf numFmtId="192" fontId="4" fillId="34" borderId="19" xfId="62" applyNumberFormat="1" applyFont="1" applyFill="1" applyBorder="1">
      <alignment/>
      <protection/>
    </xf>
    <xf numFmtId="2" fontId="0" fillId="0" borderId="19" xfId="0" applyNumberFormat="1" applyBorder="1" applyAlignment="1">
      <alignment/>
    </xf>
    <xf numFmtId="0" fontId="4" fillId="0" borderId="19" xfId="62" applyFont="1" applyBorder="1" applyAlignment="1">
      <alignment horizontal="center"/>
      <protection/>
    </xf>
    <xf numFmtId="205" fontId="0" fillId="0" borderId="50" xfId="0" applyNumberFormat="1" applyBorder="1" applyAlignment="1">
      <alignment/>
    </xf>
    <xf numFmtId="0" fontId="0" fillId="0" borderId="50" xfId="0" applyBorder="1" applyAlignment="1">
      <alignment horizontal="center"/>
    </xf>
    <xf numFmtId="202" fontId="0" fillId="0" borderId="50" xfId="0" applyNumberFormat="1" applyBorder="1" applyAlignment="1">
      <alignment/>
    </xf>
    <xf numFmtId="192" fontId="4" fillId="34" borderId="50" xfId="62" applyNumberFormat="1" applyFont="1" applyFill="1" applyBorder="1">
      <alignment/>
      <protection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05" fontId="0" fillId="0" borderId="44" xfId="0" applyNumberFormat="1" applyFont="1" applyBorder="1" applyAlignment="1">
      <alignment/>
    </xf>
    <xf numFmtId="192" fontId="5" fillId="0" borderId="52" xfId="47" applyNumberFormat="1" applyFont="1" applyBorder="1">
      <alignment/>
      <protection/>
    </xf>
    <xf numFmtId="0" fontId="5" fillId="0" borderId="52" xfId="47" applyFont="1" applyBorder="1">
      <alignment/>
      <protection/>
    </xf>
    <xf numFmtId="0" fontId="5" fillId="0" borderId="53" xfId="47" applyFont="1" applyBorder="1">
      <alignment/>
      <protection/>
    </xf>
    <xf numFmtId="0" fontId="5" fillId="0" borderId="54" xfId="47" applyFont="1" applyBorder="1">
      <alignment/>
      <protection/>
    </xf>
    <xf numFmtId="205" fontId="30" fillId="0" borderId="44" xfId="47" applyNumberFormat="1" applyFont="1" applyBorder="1">
      <alignment/>
      <protection/>
    </xf>
    <xf numFmtId="191" fontId="30" fillId="0" borderId="44" xfId="47" applyNumberFormat="1" applyFont="1" applyBorder="1">
      <alignment/>
      <protection/>
    </xf>
    <xf numFmtId="0" fontId="12" fillId="33" borderId="44" xfId="61" applyFont="1" applyFill="1" applyBorder="1" applyAlignment="1">
      <alignment horizontal="right" vertical="center"/>
      <protection/>
    </xf>
    <xf numFmtId="193" fontId="12" fillId="0" borderId="44" xfId="60" applyNumberFormat="1" applyFont="1" applyBorder="1" applyAlignment="1">
      <alignment horizontal="right" vertical="center"/>
      <protection/>
    </xf>
    <xf numFmtId="205" fontId="0" fillId="0" borderId="44" xfId="47" applyNumberFormat="1" applyFont="1" applyBorder="1">
      <alignment/>
      <protection/>
    </xf>
    <xf numFmtId="191" fontId="0" fillId="0" borderId="44" xfId="47" applyNumberFormat="1" applyFont="1" applyBorder="1">
      <alignment/>
      <protection/>
    </xf>
    <xf numFmtId="49" fontId="30" fillId="0" borderId="44" xfId="47" applyNumberFormat="1" applyFont="1" applyBorder="1" applyAlignment="1">
      <alignment horizontal="center"/>
      <protection/>
    </xf>
    <xf numFmtId="191" fontId="12" fillId="0" borderId="44" xfId="61" applyNumberFormat="1" applyFont="1" applyFill="1" applyBorder="1" applyAlignment="1" applyProtection="1" quotePrefix="1">
      <alignment horizontal="center" vertical="center"/>
      <protection/>
    </xf>
    <xf numFmtId="0" fontId="0" fillId="0" borderId="44" xfId="0" applyFont="1" applyBorder="1" applyAlignment="1">
      <alignment/>
    </xf>
    <xf numFmtId="0" fontId="0" fillId="0" borderId="0" xfId="0" applyAlignment="1">
      <alignment horizontal="center"/>
    </xf>
    <xf numFmtId="205" fontId="0" fillId="0" borderId="45" xfId="0" applyNumberFormat="1" applyBorder="1" applyAlignment="1">
      <alignment/>
    </xf>
    <xf numFmtId="0" fontId="14" fillId="0" borderId="44" xfId="61" applyFont="1" applyBorder="1">
      <alignment/>
      <protection/>
    </xf>
    <xf numFmtId="191" fontId="12" fillId="0" borderId="44" xfId="60" applyNumberFormat="1" applyFont="1" applyBorder="1" applyAlignment="1">
      <alignment horizontal="center" vertical="center"/>
      <protection/>
    </xf>
    <xf numFmtId="0" fontId="0" fillId="0" borderId="44" xfId="47" applyFont="1" applyBorder="1" applyAlignment="1">
      <alignment horizontal="center"/>
      <protection/>
    </xf>
    <xf numFmtId="191" fontId="5" fillId="0" borderId="13" xfId="47" applyNumberFormat="1" applyFont="1" applyBorder="1" applyAlignment="1">
      <alignment horizontal="center" vertical="center"/>
      <protection/>
    </xf>
    <xf numFmtId="191" fontId="5" fillId="0" borderId="15" xfId="47" applyNumberFormat="1" applyFont="1" applyBorder="1" applyAlignment="1">
      <alignment horizontal="center" vertical="center"/>
      <protection/>
    </xf>
    <xf numFmtId="191" fontId="5" fillId="0" borderId="16" xfId="47" applyNumberFormat="1" applyFont="1" applyBorder="1" applyAlignment="1" quotePrefix="1">
      <alignment horizontal="center"/>
      <protection/>
    </xf>
    <xf numFmtId="191" fontId="5" fillId="0" borderId="55" xfId="47" applyNumberFormat="1" applyFont="1" applyBorder="1" applyAlignment="1">
      <alignment horizontal="centerContinuous" vertical="center"/>
      <protection/>
    </xf>
    <xf numFmtId="191" fontId="5" fillId="0" borderId="13" xfId="4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205" fontId="0" fillId="0" borderId="56" xfId="0" applyNumberFormat="1" applyBorder="1" applyAlignment="1">
      <alignment/>
    </xf>
    <xf numFmtId="0" fontId="0" fillId="0" borderId="56" xfId="0" applyBorder="1" applyAlignment="1">
      <alignment horizontal="center"/>
    </xf>
    <xf numFmtId="202" fontId="0" fillId="0" borderId="56" xfId="0" applyNumberFormat="1" applyBorder="1" applyAlignment="1">
      <alignment/>
    </xf>
    <xf numFmtId="0" fontId="0" fillId="0" borderId="56" xfId="0" applyBorder="1" applyAlignment="1">
      <alignment/>
    </xf>
    <xf numFmtId="192" fontId="4" fillId="34" borderId="56" xfId="62" applyNumberFormat="1" applyFont="1" applyFill="1" applyBorder="1">
      <alignment/>
      <protection/>
    </xf>
    <xf numFmtId="2" fontId="0" fillId="0" borderId="56" xfId="0" applyNumberFormat="1" applyBorder="1" applyAlignment="1">
      <alignment/>
    </xf>
    <xf numFmtId="191" fontId="4" fillId="0" borderId="44" xfId="62" applyNumberFormat="1" applyBorder="1">
      <alignment/>
      <protection/>
    </xf>
    <xf numFmtId="191" fontId="4" fillId="0" borderId="44" xfId="62" applyNumberFormat="1" applyFont="1" applyBorder="1">
      <alignment/>
      <protection/>
    </xf>
    <xf numFmtId="191" fontId="4" fillId="0" borderId="49" xfId="62" applyNumberFormat="1" applyFont="1" applyBorder="1">
      <alignment/>
      <protection/>
    </xf>
    <xf numFmtId="191" fontId="4" fillId="0" borderId="19" xfId="62" applyNumberFormat="1" applyFont="1" applyBorder="1">
      <alignment/>
      <protection/>
    </xf>
    <xf numFmtId="191" fontId="0" fillId="0" borderId="44" xfId="0" applyNumberFormat="1" applyBorder="1" applyAlignment="1">
      <alignment/>
    </xf>
    <xf numFmtId="191" fontId="0" fillId="0" borderId="56" xfId="0" applyNumberFormat="1" applyBorder="1" applyAlignment="1">
      <alignment/>
    </xf>
    <xf numFmtId="191" fontId="0" fillId="0" borderId="19" xfId="0" applyNumberFormat="1" applyBorder="1" applyAlignment="1">
      <alignment/>
    </xf>
    <xf numFmtId="191" fontId="0" fillId="0" borderId="0" xfId="0" applyNumberFormat="1" applyAlignment="1">
      <alignment/>
    </xf>
    <xf numFmtId="0" fontId="27" fillId="35" borderId="45" xfId="62" applyFont="1" applyFill="1" applyBorder="1" applyAlignment="1">
      <alignment horizontal="center"/>
      <protection/>
    </xf>
    <xf numFmtId="0" fontId="27" fillId="35" borderId="57" xfId="62" applyFont="1" applyFill="1" applyBorder="1" applyAlignment="1">
      <alignment horizontal="center"/>
      <protection/>
    </xf>
    <xf numFmtId="0" fontId="27" fillId="35" borderId="58" xfId="62" applyFont="1" applyFill="1" applyBorder="1" applyAlignment="1">
      <alignment horizontal="center"/>
      <protection/>
    </xf>
    <xf numFmtId="193" fontId="12" fillId="0" borderId="18" xfId="61" applyNumberFormat="1" applyFont="1" applyFill="1" applyBorder="1" applyAlignment="1" applyProtection="1">
      <alignment horizontal="center" vertical="center" textRotation="90"/>
      <protection/>
    </xf>
    <xf numFmtId="193" fontId="12" fillId="0" borderId="19" xfId="61" applyNumberFormat="1" applyFont="1" applyFill="1" applyBorder="1" applyAlignment="1" applyProtection="1">
      <alignment horizontal="center" vertical="center" textRotation="90"/>
      <protection/>
    </xf>
    <xf numFmtId="4" fontId="12" fillId="0" borderId="44" xfId="61" applyNumberFormat="1" applyFont="1" applyFill="1" applyBorder="1" applyAlignment="1" applyProtection="1">
      <alignment horizontal="center" vertical="center"/>
      <protection/>
    </xf>
    <xf numFmtId="193" fontId="12" fillId="0" borderId="44" xfId="61" applyNumberFormat="1" applyFont="1" applyFill="1" applyBorder="1" applyAlignment="1" applyProtection="1">
      <alignment horizontal="center"/>
      <protection/>
    </xf>
    <xf numFmtId="4" fontId="12" fillId="0" borderId="44" xfId="61" applyNumberFormat="1" applyFont="1" applyFill="1" applyBorder="1" applyAlignment="1" applyProtection="1">
      <alignment horizontal="center"/>
      <protection/>
    </xf>
    <xf numFmtId="0" fontId="12" fillId="0" borderId="18" xfId="61" applyFont="1" applyFill="1" applyBorder="1" applyAlignment="1" applyProtection="1">
      <alignment horizontal="center" vertical="center" textRotation="90"/>
      <protection/>
    </xf>
    <xf numFmtId="0" fontId="12" fillId="0" borderId="19" xfId="61" applyFont="1" applyFill="1" applyBorder="1" applyAlignment="1" applyProtection="1">
      <alignment horizontal="center" vertical="center" textRotation="90"/>
      <protection/>
    </xf>
    <xf numFmtId="0" fontId="12" fillId="0" borderId="44" xfId="61" applyFont="1" applyFill="1" applyBorder="1" applyAlignment="1" applyProtection="1">
      <alignment horizontal="center" vertical="center"/>
      <protection/>
    </xf>
    <xf numFmtId="0" fontId="12" fillId="0" borderId="18" xfId="61" applyFont="1" applyFill="1" applyBorder="1" applyAlignment="1" applyProtection="1">
      <alignment horizontal="center" vertical="center"/>
      <protection/>
    </xf>
    <xf numFmtId="0" fontId="12" fillId="0" borderId="44" xfId="61" applyFont="1" applyFill="1" applyBorder="1" applyAlignment="1" applyProtection="1">
      <alignment horizontal="center" vertical="center" textRotation="90"/>
      <protection/>
    </xf>
    <xf numFmtId="2" fontId="12" fillId="0" borderId="44" xfId="61" applyNumberFormat="1" applyFont="1" applyFill="1" applyBorder="1" applyAlignment="1" applyProtection="1">
      <alignment horizontal="left"/>
      <protection/>
    </xf>
    <xf numFmtId="192" fontId="12" fillId="0" borderId="44" xfId="61" applyNumberFormat="1" applyFont="1" applyFill="1" applyBorder="1" applyAlignment="1" applyProtection="1">
      <alignment/>
      <protection/>
    </xf>
    <xf numFmtId="192" fontId="12" fillId="0" borderId="44" xfId="61" applyNumberFormat="1" applyFont="1" applyFill="1" applyBorder="1" applyProtection="1">
      <alignment/>
      <protection/>
    </xf>
    <xf numFmtId="2" fontId="11" fillId="0" borderId="45" xfId="61" applyNumberFormat="1" applyFont="1" applyFill="1" applyBorder="1" applyAlignment="1" applyProtection="1">
      <alignment horizontal="center"/>
      <protection/>
    </xf>
    <xf numFmtId="2" fontId="11" fillId="0" borderId="57" xfId="61" applyNumberFormat="1" applyFont="1" applyFill="1" applyBorder="1" applyAlignment="1" applyProtection="1">
      <alignment horizontal="center"/>
      <protection/>
    </xf>
    <xf numFmtId="2" fontId="11" fillId="0" borderId="58" xfId="61" applyNumberFormat="1" applyFont="1" applyFill="1" applyBorder="1" applyAlignment="1" applyProtection="1">
      <alignment horizontal="center"/>
      <protection/>
    </xf>
    <xf numFmtId="2" fontId="12" fillId="0" borderId="44" xfId="61" applyNumberFormat="1" applyFont="1" applyFill="1" applyBorder="1" applyAlignment="1" applyProtection="1">
      <alignment horizontal="center"/>
      <protection/>
    </xf>
    <xf numFmtId="192" fontId="12" fillId="0" borderId="44" xfId="61" applyNumberFormat="1" applyFont="1" applyFill="1" applyBorder="1" applyAlignment="1" applyProtection="1">
      <alignment horizontal="center"/>
      <protection/>
    </xf>
  </cellXfs>
  <cellStyles count="6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zerodec" xfId="35"/>
    <cellStyle name="Currency" xfId="36"/>
    <cellStyle name="Currency [0]" xfId="37"/>
    <cellStyle name="Currency1" xfId="38"/>
    <cellStyle name="Date" xfId="39"/>
    <cellStyle name="Dollar (zero dec)" xfId="40"/>
    <cellStyle name="Fixed" xfId="41"/>
    <cellStyle name="Followed Hyperlink" xfId="42"/>
    <cellStyle name="HEADING1" xfId="43"/>
    <cellStyle name="HEADING2" xfId="44"/>
    <cellStyle name="Hyperlink" xfId="45"/>
    <cellStyle name="Normal_DATESED99" xfId="46"/>
    <cellStyle name="Normal_ข้อมูล" xfId="47"/>
    <cellStyle name="Percent" xfId="48"/>
    <cellStyle name="Q" xfId="49"/>
    <cellStyle name="small border line" xfId="50"/>
    <cellStyle name="Total" xfId="51"/>
    <cellStyle name="W" xfId="52"/>
    <cellStyle name="การคำนวณ" xfId="53"/>
    <cellStyle name="ข้อความเตือน" xfId="54"/>
    <cellStyle name="ข้อความอธิบาย" xfId="55"/>
    <cellStyle name="ชื่อเรื่อง" xfId="56"/>
    <cellStyle name="เซลล์ตรวจสอบ" xfId="57"/>
    <cellStyle name="เซลล์ที่มีการเชื่อมโยง" xfId="58"/>
    <cellStyle name="ดี" xfId="59"/>
    <cellStyle name="ปกติ_P1" xfId="60"/>
    <cellStyle name="ปกติ_sed" xfId="61"/>
    <cellStyle name="ปกติ_Sheet1" xfId="62"/>
    <cellStyle name="ป้อนค่า" xfId="63"/>
    <cellStyle name="ปานกลาง" xfId="64"/>
    <cellStyle name="ผลรวม" xfId="65"/>
    <cellStyle name="แย่" xfId="66"/>
    <cellStyle name="ส่วนที่ถูกเน้น1" xfId="67"/>
    <cellStyle name="ส่วนที่ถูกเน้น2" xfId="68"/>
    <cellStyle name="ส่วนที่ถูกเน้น3" xfId="69"/>
    <cellStyle name="ส่วนที่ถูกเน้น4" xfId="70"/>
    <cellStyle name="ส่วนที่ถูกเน้น5" xfId="71"/>
    <cellStyle name="ส่วนที่ถูกเน้น6" xfId="72"/>
    <cellStyle name="แสดงผล" xfId="73"/>
    <cellStyle name="หมายเหตุ" xfId="74"/>
    <cellStyle name="หัวเรื่อง 1" xfId="75"/>
    <cellStyle name="หัวเรื่อง 2" xfId="76"/>
    <cellStyle name="หัวเรื่อง 3" xfId="77"/>
    <cellStyle name="หัวเรื่อง 4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07125"/>
          <c:w val="0.747"/>
          <c:h val="0.8047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DATA!$E$316:$E$350</c:f>
              <c:numCache>
                <c:ptCount val="35"/>
                <c:pt idx="0">
                  <c:v>1.642</c:v>
                </c:pt>
                <c:pt idx="1">
                  <c:v>4.489</c:v>
                </c:pt>
                <c:pt idx="2">
                  <c:v>33.857</c:v>
                </c:pt>
                <c:pt idx="3">
                  <c:v>8.483</c:v>
                </c:pt>
                <c:pt idx="4">
                  <c:v>21.99</c:v>
                </c:pt>
                <c:pt idx="5">
                  <c:v>11.042</c:v>
                </c:pt>
                <c:pt idx="6">
                  <c:v>17.773</c:v>
                </c:pt>
                <c:pt idx="7">
                  <c:v>32.21</c:v>
                </c:pt>
                <c:pt idx="8">
                  <c:v>59.721</c:v>
                </c:pt>
                <c:pt idx="9">
                  <c:v>84.515</c:v>
                </c:pt>
                <c:pt idx="10">
                  <c:v>26.836</c:v>
                </c:pt>
                <c:pt idx="11">
                  <c:v>15.845</c:v>
                </c:pt>
                <c:pt idx="12">
                  <c:v>92.662</c:v>
                </c:pt>
                <c:pt idx="13">
                  <c:v>104.177</c:v>
                </c:pt>
                <c:pt idx="14">
                  <c:v>26.836</c:v>
                </c:pt>
                <c:pt idx="15">
                  <c:v>17.379</c:v>
                </c:pt>
                <c:pt idx="16">
                  <c:v>14.894</c:v>
                </c:pt>
                <c:pt idx="17">
                  <c:v>14.725</c:v>
                </c:pt>
                <c:pt idx="18">
                  <c:v>86.785</c:v>
                </c:pt>
                <c:pt idx="19">
                  <c:v>16.389</c:v>
                </c:pt>
                <c:pt idx="20">
                  <c:v>154.713</c:v>
                </c:pt>
                <c:pt idx="21">
                  <c:v>162.832</c:v>
                </c:pt>
                <c:pt idx="22">
                  <c:v>7.768</c:v>
                </c:pt>
                <c:pt idx="23">
                  <c:v>9.331</c:v>
                </c:pt>
                <c:pt idx="24">
                  <c:v>8.685</c:v>
                </c:pt>
                <c:pt idx="25">
                  <c:v>3.723</c:v>
                </c:pt>
                <c:pt idx="26">
                  <c:v>4.597</c:v>
                </c:pt>
                <c:pt idx="27">
                  <c:v>3.911</c:v>
                </c:pt>
                <c:pt idx="28">
                  <c:v>5.469</c:v>
                </c:pt>
                <c:pt idx="29">
                  <c:v>3.587</c:v>
                </c:pt>
                <c:pt idx="30">
                  <c:v>2.648</c:v>
                </c:pt>
                <c:pt idx="31">
                  <c:v>2.828</c:v>
                </c:pt>
                <c:pt idx="32">
                  <c:v>0.913</c:v>
                </c:pt>
                <c:pt idx="33">
                  <c:v>0.861</c:v>
                </c:pt>
                <c:pt idx="34">
                  <c:v>0.918</c:v>
                </c:pt>
              </c:numCache>
            </c:numRef>
          </c:xVal>
          <c:yVal>
            <c:numRef>
              <c:f>DATA!$H$316:$H$350</c:f>
              <c:numCache>
                <c:ptCount val="35"/>
                <c:pt idx="0">
                  <c:v>2.6598995498880003</c:v>
                </c:pt>
                <c:pt idx="1">
                  <c:v>5.149921287744</c:v>
                </c:pt>
                <c:pt idx="2">
                  <c:v>81.892988739648</c:v>
                </c:pt>
                <c:pt idx="3">
                  <c:v>16.065761509152004</c:v>
                </c:pt>
                <c:pt idx="4">
                  <c:v>113.32951678943999</c:v>
                </c:pt>
                <c:pt idx="5">
                  <c:v>59.208486992064</c:v>
                </c:pt>
                <c:pt idx="6">
                  <c:v>103.01240525385602</c:v>
                </c:pt>
                <c:pt idx="7">
                  <c:v>133.85128539744002</c:v>
                </c:pt>
                <c:pt idx="8">
                  <c:v>477.2665480847039</c:v>
                </c:pt>
                <c:pt idx="9">
                  <c:v>678.1939467148801</c:v>
                </c:pt>
                <c:pt idx="10">
                  <c:v>19.786588989696003</c:v>
                </c:pt>
                <c:pt idx="11">
                  <c:v>30.805746577920004</c:v>
                </c:pt>
                <c:pt idx="12">
                  <c:v>2039.054103402624</c:v>
                </c:pt>
                <c:pt idx="13">
                  <c:v>2368.758297515328</c:v>
                </c:pt>
                <c:pt idx="14">
                  <c:v>1581.2034493363199</c:v>
                </c:pt>
                <c:pt idx="15">
                  <c:v>28.498429555488006</c:v>
                </c:pt>
                <c:pt idx="16">
                  <c:v>38.85601053312</c:v>
                </c:pt>
                <c:pt idx="17">
                  <c:v>31.754826266400002</c:v>
                </c:pt>
                <c:pt idx="18">
                  <c:v>847.48456812096</c:v>
                </c:pt>
                <c:pt idx="19">
                  <c:v>145.418814523584</c:v>
                </c:pt>
                <c:pt idx="20">
                  <c:v>2624.4549643665596</c:v>
                </c:pt>
                <c:pt idx="21">
                  <c:v>1793.974626284544</c:v>
                </c:pt>
                <c:pt idx="22">
                  <c:v>17.334961166592002</c:v>
                </c:pt>
                <c:pt idx="23">
                  <c:v>19.538556827328</c:v>
                </c:pt>
                <c:pt idx="24">
                  <c:v>13.042726958880001</c:v>
                </c:pt>
                <c:pt idx="25">
                  <c:v>5.306234997888</c:v>
                </c:pt>
                <c:pt idx="26">
                  <c:v>3.7989390286080003</c:v>
                </c:pt>
                <c:pt idx="27">
                  <c:v>5.298466610304</c:v>
                </c:pt>
                <c:pt idx="28">
                  <c:v>15.1786144728</c:v>
                </c:pt>
                <c:pt idx="29">
                  <c:v>3.8108650717440007</c:v>
                </c:pt>
                <c:pt idx="30">
                  <c:v>2.626101844992</c:v>
                </c:pt>
                <c:pt idx="31">
                  <c:v>3.8136193562879996</c:v>
                </c:pt>
                <c:pt idx="32">
                  <c:v>1.26711924768</c:v>
                </c:pt>
                <c:pt idx="33">
                  <c:v>2.6075253576960002</c:v>
                </c:pt>
                <c:pt idx="34">
                  <c:v>2.01468275136</c:v>
                </c:pt>
              </c:numCache>
            </c:numRef>
          </c:yVal>
          <c:smooth val="0"/>
        </c:ser>
        <c:axId val="16638428"/>
        <c:axId val="15528125"/>
      </c:scatterChart>
      <c:valAx>
        <c:axId val="1663842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0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15528125"/>
        <c:crossesAt val="0.1"/>
        <c:crossBetween val="midCat"/>
        <c:dispUnits/>
      </c:valAx>
      <c:valAx>
        <c:axId val="15528125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6638428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575"/>
          <c:y val="0.39625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"/>
          <c:y val="0.06725"/>
          <c:w val="0.745"/>
          <c:h val="0.8125"/>
        </c:manualLayout>
      </c:layout>
      <c:scatterChart>
        <c:scatterStyle val="lineMarker"/>
        <c:varyColors val="0"/>
        <c:ser>
          <c:idx val="1"/>
          <c:order val="0"/>
          <c:tx>
            <c:v>2007-2018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DATA!$E$9:$E$350</c:f>
              <c:numCache>
                <c:ptCount val="342"/>
                <c:pt idx="0">
                  <c:v>5.334</c:v>
                </c:pt>
                <c:pt idx="1">
                  <c:v>80.693</c:v>
                </c:pt>
                <c:pt idx="2">
                  <c:v>142.528</c:v>
                </c:pt>
                <c:pt idx="3">
                  <c:v>4.742</c:v>
                </c:pt>
                <c:pt idx="4">
                  <c:v>22.262</c:v>
                </c:pt>
                <c:pt idx="5">
                  <c:v>6.769</c:v>
                </c:pt>
                <c:pt idx="6">
                  <c:v>39.467</c:v>
                </c:pt>
                <c:pt idx="7">
                  <c:v>8.699</c:v>
                </c:pt>
                <c:pt idx="8">
                  <c:v>11.748</c:v>
                </c:pt>
                <c:pt idx="9">
                  <c:v>21.756</c:v>
                </c:pt>
                <c:pt idx="10">
                  <c:v>16.031</c:v>
                </c:pt>
                <c:pt idx="11">
                  <c:v>12.302</c:v>
                </c:pt>
                <c:pt idx="12">
                  <c:v>21.365</c:v>
                </c:pt>
                <c:pt idx="13">
                  <c:v>22.925</c:v>
                </c:pt>
                <c:pt idx="14">
                  <c:v>14.997</c:v>
                </c:pt>
                <c:pt idx="15">
                  <c:v>41.298</c:v>
                </c:pt>
                <c:pt idx="16">
                  <c:v>15.477</c:v>
                </c:pt>
                <c:pt idx="17">
                  <c:v>23.35</c:v>
                </c:pt>
                <c:pt idx="18">
                  <c:v>10.236</c:v>
                </c:pt>
                <c:pt idx="19">
                  <c:v>25.947</c:v>
                </c:pt>
                <c:pt idx="20">
                  <c:v>7.578</c:v>
                </c:pt>
                <c:pt idx="21">
                  <c:v>7.702</c:v>
                </c:pt>
                <c:pt idx="22">
                  <c:v>2.539</c:v>
                </c:pt>
                <c:pt idx="23">
                  <c:v>1.303</c:v>
                </c:pt>
                <c:pt idx="24">
                  <c:v>1.122</c:v>
                </c:pt>
                <c:pt idx="25">
                  <c:v>1.151</c:v>
                </c:pt>
                <c:pt idx="26">
                  <c:v>0.789</c:v>
                </c:pt>
                <c:pt idx="27">
                  <c:v>1.743</c:v>
                </c:pt>
                <c:pt idx="28">
                  <c:v>0.778</c:v>
                </c:pt>
                <c:pt idx="29">
                  <c:v>0.343</c:v>
                </c:pt>
                <c:pt idx="30">
                  <c:v>0.345</c:v>
                </c:pt>
                <c:pt idx="31">
                  <c:v>4.354</c:v>
                </c:pt>
                <c:pt idx="32">
                  <c:v>0.967</c:v>
                </c:pt>
                <c:pt idx="33">
                  <c:v>0.353</c:v>
                </c:pt>
                <c:pt idx="34">
                  <c:v>0.4</c:v>
                </c:pt>
                <c:pt idx="35">
                  <c:v>0.417</c:v>
                </c:pt>
                <c:pt idx="36">
                  <c:v>0.417</c:v>
                </c:pt>
                <c:pt idx="37">
                  <c:v>6.78</c:v>
                </c:pt>
                <c:pt idx="38">
                  <c:v>4.97</c:v>
                </c:pt>
                <c:pt idx="39">
                  <c:v>3.15</c:v>
                </c:pt>
                <c:pt idx="40">
                  <c:v>2.176</c:v>
                </c:pt>
                <c:pt idx="41">
                  <c:v>2.684</c:v>
                </c:pt>
                <c:pt idx="42">
                  <c:v>1.148</c:v>
                </c:pt>
                <c:pt idx="43">
                  <c:v>3.933</c:v>
                </c:pt>
                <c:pt idx="44">
                  <c:v>10.395</c:v>
                </c:pt>
                <c:pt idx="45">
                  <c:v>11.446</c:v>
                </c:pt>
                <c:pt idx="46">
                  <c:v>23.439</c:v>
                </c:pt>
                <c:pt idx="47">
                  <c:v>19.607</c:v>
                </c:pt>
                <c:pt idx="48">
                  <c:v>42.095</c:v>
                </c:pt>
                <c:pt idx="49">
                  <c:v>49.883</c:v>
                </c:pt>
                <c:pt idx="50">
                  <c:v>62.161</c:v>
                </c:pt>
                <c:pt idx="51">
                  <c:v>22.123</c:v>
                </c:pt>
                <c:pt idx="52">
                  <c:v>41.71</c:v>
                </c:pt>
                <c:pt idx="53">
                  <c:v>86.2</c:v>
                </c:pt>
                <c:pt idx="54">
                  <c:v>11.503</c:v>
                </c:pt>
                <c:pt idx="55">
                  <c:v>2.297</c:v>
                </c:pt>
                <c:pt idx="56">
                  <c:v>4.037</c:v>
                </c:pt>
                <c:pt idx="57">
                  <c:v>6.083</c:v>
                </c:pt>
                <c:pt idx="58">
                  <c:v>2.887</c:v>
                </c:pt>
                <c:pt idx="59">
                  <c:v>2.056</c:v>
                </c:pt>
                <c:pt idx="60">
                  <c:v>5.186</c:v>
                </c:pt>
                <c:pt idx="61">
                  <c:v>3.991</c:v>
                </c:pt>
                <c:pt idx="62">
                  <c:v>21.821</c:v>
                </c:pt>
                <c:pt idx="63">
                  <c:v>46.73</c:v>
                </c:pt>
                <c:pt idx="64">
                  <c:v>8.072</c:v>
                </c:pt>
                <c:pt idx="65">
                  <c:v>5.734</c:v>
                </c:pt>
                <c:pt idx="66">
                  <c:v>15.344</c:v>
                </c:pt>
                <c:pt idx="67">
                  <c:v>11.054</c:v>
                </c:pt>
                <c:pt idx="68">
                  <c:v>10.813</c:v>
                </c:pt>
                <c:pt idx="69">
                  <c:v>12.364</c:v>
                </c:pt>
                <c:pt idx="70">
                  <c:v>13.783</c:v>
                </c:pt>
                <c:pt idx="71">
                  <c:v>43.384</c:v>
                </c:pt>
                <c:pt idx="72">
                  <c:v>46.849</c:v>
                </c:pt>
                <c:pt idx="73">
                  <c:v>16.335</c:v>
                </c:pt>
                <c:pt idx="74">
                  <c:v>13.783</c:v>
                </c:pt>
                <c:pt idx="75">
                  <c:v>15.025</c:v>
                </c:pt>
                <c:pt idx="76">
                  <c:v>19.566</c:v>
                </c:pt>
                <c:pt idx="77">
                  <c:v>10.411</c:v>
                </c:pt>
                <c:pt idx="78">
                  <c:v>10.331</c:v>
                </c:pt>
                <c:pt idx="79">
                  <c:v>2.858</c:v>
                </c:pt>
                <c:pt idx="80">
                  <c:v>3.013</c:v>
                </c:pt>
                <c:pt idx="81">
                  <c:v>0.843</c:v>
                </c:pt>
                <c:pt idx="82">
                  <c:v>1.643</c:v>
                </c:pt>
                <c:pt idx="83">
                  <c:v>1.474</c:v>
                </c:pt>
                <c:pt idx="84">
                  <c:v>1.481</c:v>
                </c:pt>
                <c:pt idx="85">
                  <c:v>1.114</c:v>
                </c:pt>
                <c:pt idx="86">
                  <c:v>2.19</c:v>
                </c:pt>
                <c:pt idx="87">
                  <c:v>2.245</c:v>
                </c:pt>
                <c:pt idx="88">
                  <c:v>3.153</c:v>
                </c:pt>
                <c:pt idx="89">
                  <c:v>1.184</c:v>
                </c:pt>
                <c:pt idx="90">
                  <c:v>0.852</c:v>
                </c:pt>
                <c:pt idx="91">
                  <c:v>1.83</c:v>
                </c:pt>
                <c:pt idx="92">
                  <c:v>0.776</c:v>
                </c:pt>
                <c:pt idx="93">
                  <c:v>2.154</c:v>
                </c:pt>
                <c:pt idx="94">
                  <c:v>0.975</c:v>
                </c:pt>
                <c:pt idx="95">
                  <c:v>10.084</c:v>
                </c:pt>
                <c:pt idx="96">
                  <c:v>26.627</c:v>
                </c:pt>
                <c:pt idx="97">
                  <c:v>111.177</c:v>
                </c:pt>
                <c:pt idx="98">
                  <c:v>117.085</c:v>
                </c:pt>
                <c:pt idx="99">
                  <c:v>161.064</c:v>
                </c:pt>
                <c:pt idx="100">
                  <c:v>66.919</c:v>
                </c:pt>
                <c:pt idx="101">
                  <c:v>125.696</c:v>
                </c:pt>
                <c:pt idx="102">
                  <c:v>29.369</c:v>
                </c:pt>
                <c:pt idx="103">
                  <c:v>37.785</c:v>
                </c:pt>
                <c:pt idx="104">
                  <c:v>37.111</c:v>
                </c:pt>
                <c:pt idx="105">
                  <c:v>37.535</c:v>
                </c:pt>
                <c:pt idx="106">
                  <c:v>22.652</c:v>
                </c:pt>
                <c:pt idx="107">
                  <c:v>5.001</c:v>
                </c:pt>
                <c:pt idx="108">
                  <c:v>5.74</c:v>
                </c:pt>
                <c:pt idx="109">
                  <c:v>4.137</c:v>
                </c:pt>
                <c:pt idx="110">
                  <c:v>4.941</c:v>
                </c:pt>
                <c:pt idx="111">
                  <c:v>1.911</c:v>
                </c:pt>
                <c:pt idx="112">
                  <c:v>0.773</c:v>
                </c:pt>
                <c:pt idx="113">
                  <c:v>1.318</c:v>
                </c:pt>
                <c:pt idx="114">
                  <c:v>0.793</c:v>
                </c:pt>
                <c:pt idx="115">
                  <c:v>0.837</c:v>
                </c:pt>
                <c:pt idx="116">
                  <c:v>0.796</c:v>
                </c:pt>
                <c:pt idx="117">
                  <c:v>0.83</c:v>
                </c:pt>
                <c:pt idx="118">
                  <c:v>9.912</c:v>
                </c:pt>
                <c:pt idx="119">
                  <c:v>1.591</c:v>
                </c:pt>
                <c:pt idx="120">
                  <c:v>10.948</c:v>
                </c:pt>
                <c:pt idx="121">
                  <c:v>22.571</c:v>
                </c:pt>
                <c:pt idx="122">
                  <c:v>41.45</c:v>
                </c:pt>
                <c:pt idx="123">
                  <c:v>52.635</c:v>
                </c:pt>
                <c:pt idx="124">
                  <c:v>9.825</c:v>
                </c:pt>
                <c:pt idx="125">
                  <c:v>22.543</c:v>
                </c:pt>
                <c:pt idx="126">
                  <c:v>22.826</c:v>
                </c:pt>
                <c:pt idx="127">
                  <c:v>49.436</c:v>
                </c:pt>
                <c:pt idx="128">
                  <c:v>19.58</c:v>
                </c:pt>
                <c:pt idx="129">
                  <c:v>57.744</c:v>
                </c:pt>
                <c:pt idx="130">
                  <c:v>16.499</c:v>
                </c:pt>
                <c:pt idx="131">
                  <c:v>214.369</c:v>
                </c:pt>
                <c:pt idx="132">
                  <c:v>258.223</c:v>
                </c:pt>
                <c:pt idx="133">
                  <c:v>273.127</c:v>
                </c:pt>
                <c:pt idx="134">
                  <c:v>148.141</c:v>
                </c:pt>
                <c:pt idx="135">
                  <c:v>180.564</c:v>
                </c:pt>
                <c:pt idx="136">
                  <c:v>155.893</c:v>
                </c:pt>
                <c:pt idx="137">
                  <c:v>165.289</c:v>
                </c:pt>
                <c:pt idx="138">
                  <c:v>170.117</c:v>
                </c:pt>
                <c:pt idx="139">
                  <c:v>48.568</c:v>
                </c:pt>
                <c:pt idx="140">
                  <c:v>26.343</c:v>
                </c:pt>
                <c:pt idx="141">
                  <c:v>20.957</c:v>
                </c:pt>
                <c:pt idx="142">
                  <c:v>5.473</c:v>
                </c:pt>
                <c:pt idx="143">
                  <c:v>12.662</c:v>
                </c:pt>
                <c:pt idx="144">
                  <c:v>4.741</c:v>
                </c:pt>
                <c:pt idx="145">
                  <c:v>5.414</c:v>
                </c:pt>
                <c:pt idx="146">
                  <c:v>2.061</c:v>
                </c:pt>
                <c:pt idx="147">
                  <c:v>5.545</c:v>
                </c:pt>
                <c:pt idx="148">
                  <c:v>18.603</c:v>
                </c:pt>
                <c:pt idx="149">
                  <c:v>6.885</c:v>
                </c:pt>
                <c:pt idx="150">
                  <c:v>9.118</c:v>
                </c:pt>
                <c:pt idx="151">
                  <c:v>8.414</c:v>
                </c:pt>
                <c:pt idx="152">
                  <c:v>9.233</c:v>
                </c:pt>
                <c:pt idx="153">
                  <c:v>9.124</c:v>
                </c:pt>
                <c:pt idx="154">
                  <c:v>8.209</c:v>
                </c:pt>
                <c:pt idx="155">
                  <c:v>6.033</c:v>
                </c:pt>
                <c:pt idx="156">
                  <c:v>6.452</c:v>
                </c:pt>
                <c:pt idx="157">
                  <c:v>12.382</c:v>
                </c:pt>
                <c:pt idx="158">
                  <c:v>0.935</c:v>
                </c:pt>
                <c:pt idx="159">
                  <c:v>127.541</c:v>
                </c:pt>
                <c:pt idx="160">
                  <c:v>9.101</c:v>
                </c:pt>
                <c:pt idx="161">
                  <c:v>6.925</c:v>
                </c:pt>
                <c:pt idx="162">
                  <c:v>10.589</c:v>
                </c:pt>
                <c:pt idx="163">
                  <c:v>7.326</c:v>
                </c:pt>
                <c:pt idx="164">
                  <c:v>4.326</c:v>
                </c:pt>
                <c:pt idx="165">
                  <c:v>2.137</c:v>
                </c:pt>
                <c:pt idx="166">
                  <c:v>4.445</c:v>
                </c:pt>
                <c:pt idx="167">
                  <c:v>12.014</c:v>
                </c:pt>
                <c:pt idx="168">
                  <c:v>60.861</c:v>
                </c:pt>
                <c:pt idx="169">
                  <c:v>61.95</c:v>
                </c:pt>
                <c:pt idx="170">
                  <c:v>5.743</c:v>
                </c:pt>
                <c:pt idx="171">
                  <c:v>35.177</c:v>
                </c:pt>
                <c:pt idx="172">
                  <c:v>11.632</c:v>
                </c:pt>
                <c:pt idx="173">
                  <c:v>63.494</c:v>
                </c:pt>
                <c:pt idx="174">
                  <c:v>50.903</c:v>
                </c:pt>
                <c:pt idx="175">
                  <c:v>94.655</c:v>
                </c:pt>
                <c:pt idx="176">
                  <c:v>117.059</c:v>
                </c:pt>
                <c:pt idx="177">
                  <c:v>38.192</c:v>
                </c:pt>
                <c:pt idx="178">
                  <c:v>15.293</c:v>
                </c:pt>
                <c:pt idx="179">
                  <c:v>8.585</c:v>
                </c:pt>
                <c:pt idx="180">
                  <c:v>18.893</c:v>
                </c:pt>
                <c:pt idx="181">
                  <c:v>6.764</c:v>
                </c:pt>
                <c:pt idx="182">
                  <c:v>2.94</c:v>
                </c:pt>
                <c:pt idx="183">
                  <c:v>3.343</c:v>
                </c:pt>
                <c:pt idx="184">
                  <c:v>0.51</c:v>
                </c:pt>
                <c:pt idx="185">
                  <c:v>1.661</c:v>
                </c:pt>
                <c:pt idx="186">
                  <c:v>0.838</c:v>
                </c:pt>
                <c:pt idx="187">
                  <c:v>0.919</c:v>
                </c:pt>
                <c:pt idx="188">
                  <c:v>0.855</c:v>
                </c:pt>
                <c:pt idx="189">
                  <c:v>1.403</c:v>
                </c:pt>
                <c:pt idx="190">
                  <c:v>0.519</c:v>
                </c:pt>
                <c:pt idx="191">
                  <c:v>1.256</c:v>
                </c:pt>
                <c:pt idx="192">
                  <c:v>4.677</c:v>
                </c:pt>
                <c:pt idx="193">
                  <c:v>0.985</c:v>
                </c:pt>
                <c:pt idx="194">
                  <c:v>0.934</c:v>
                </c:pt>
                <c:pt idx="195">
                  <c:v>1.934</c:v>
                </c:pt>
                <c:pt idx="196">
                  <c:v>2.934</c:v>
                </c:pt>
                <c:pt idx="197">
                  <c:v>0.476</c:v>
                </c:pt>
                <c:pt idx="198">
                  <c:v>0.399</c:v>
                </c:pt>
                <c:pt idx="199">
                  <c:v>0.469</c:v>
                </c:pt>
                <c:pt idx="200">
                  <c:v>0.401</c:v>
                </c:pt>
                <c:pt idx="201">
                  <c:v>2.619</c:v>
                </c:pt>
                <c:pt idx="202">
                  <c:v>77.163</c:v>
                </c:pt>
                <c:pt idx="203">
                  <c:v>96.337</c:v>
                </c:pt>
                <c:pt idx="204">
                  <c:v>20.666</c:v>
                </c:pt>
                <c:pt idx="205">
                  <c:v>13.839</c:v>
                </c:pt>
                <c:pt idx="206">
                  <c:v>8.636</c:v>
                </c:pt>
                <c:pt idx="207">
                  <c:v>126.632</c:v>
                </c:pt>
                <c:pt idx="208">
                  <c:v>16.278</c:v>
                </c:pt>
                <c:pt idx="209">
                  <c:v>92.214</c:v>
                </c:pt>
                <c:pt idx="210">
                  <c:v>58.976</c:v>
                </c:pt>
                <c:pt idx="211">
                  <c:v>9.821</c:v>
                </c:pt>
                <c:pt idx="212">
                  <c:v>59.322</c:v>
                </c:pt>
                <c:pt idx="213">
                  <c:v>11.074</c:v>
                </c:pt>
                <c:pt idx="214">
                  <c:v>5.339</c:v>
                </c:pt>
                <c:pt idx="215">
                  <c:v>9.543</c:v>
                </c:pt>
                <c:pt idx="216">
                  <c:v>9.736</c:v>
                </c:pt>
                <c:pt idx="217">
                  <c:v>1.731</c:v>
                </c:pt>
                <c:pt idx="218">
                  <c:v>1.65</c:v>
                </c:pt>
                <c:pt idx="219">
                  <c:v>19.194</c:v>
                </c:pt>
                <c:pt idx="220">
                  <c:v>9.927</c:v>
                </c:pt>
                <c:pt idx="221">
                  <c:v>10.795</c:v>
                </c:pt>
                <c:pt idx="222">
                  <c:v>35.191</c:v>
                </c:pt>
                <c:pt idx="223">
                  <c:v>12.618</c:v>
                </c:pt>
                <c:pt idx="224">
                  <c:v>19.328</c:v>
                </c:pt>
                <c:pt idx="225">
                  <c:v>18.315</c:v>
                </c:pt>
                <c:pt idx="226">
                  <c:v>82.878</c:v>
                </c:pt>
                <c:pt idx="227">
                  <c:v>122.288</c:v>
                </c:pt>
                <c:pt idx="228">
                  <c:v>10.377</c:v>
                </c:pt>
                <c:pt idx="229">
                  <c:v>15.153</c:v>
                </c:pt>
                <c:pt idx="230">
                  <c:v>14.035</c:v>
                </c:pt>
                <c:pt idx="231">
                  <c:v>12.59</c:v>
                </c:pt>
                <c:pt idx="232">
                  <c:v>13.63</c:v>
                </c:pt>
                <c:pt idx="233">
                  <c:v>14.092</c:v>
                </c:pt>
                <c:pt idx="234">
                  <c:v>13.566</c:v>
                </c:pt>
                <c:pt idx="235">
                  <c:v>8.784</c:v>
                </c:pt>
                <c:pt idx="236">
                  <c:v>7.671</c:v>
                </c:pt>
                <c:pt idx="237">
                  <c:v>8.066</c:v>
                </c:pt>
                <c:pt idx="238">
                  <c:v>8.066</c:v>
                </c:pt>
                <c:pt idx="239">
                  <c:v>6.371</c:v>
                </c:pt>
                <c:pt idx="240">
                  <c:v>5.164</c:v>
                </c:pt>
                <c:pt idx="241">
                  <c:v>6.126</c:v>
                </c:pt>
                <c:pt idx="242">
                  <c:v>4.827</c:v>
                </c:pt>
                <c:pt idx="243">
                  <c:v>5.164</c:v>
                </c:pt>
                <c:pt idx="244">
                  <c:v>4.834</c:v>
                </c:pt>
                <c:pt idx="245">
                  <c:v>3.852</c:v>
                </c:pt>
                <c:pt idx="246">
                  <c:v>0.611</c:v>
                </c:pt>
                <c:pt idx="247">
                  <c:v>4.277</c:v>
                </c:pt>
                <c:pt idx="248">
                  <c:v>4.428</c:v>
                </c:pt>
                <c:pt idx="249">
                  <c:v>5.235</c:v>
                </c:pt>
                <c:pt idx="250">
                  <c:v>22.913</c:v>
                </c:pt>
                <c:pt idx="251">
                  <c:v>53.852</c:v>
                </c:pt>
                <c:pt idx="252">
                  <c:v>5.013</c:v>
                </c:pt>
                <c:pt idx="253">
                  <c:v>137.916</c:v>
                </c:pt>
                <c:pt idx="254">
                  <c:v>142.471</c:v>
                </c:pt>
                <c:pt idx="255">
                  <c:v>24.254</c:v>
                </c:pt>
                <c:pt idx="256">
                  <c:v>4.633</c:v>
                </c:pt>
                <c:pt idx="257">
                  <c:v>23.521</c:v>
                </c:pt>
                <c:pt idx="258">
                  <c:v>3.859</c:v>
                </c:pt>
                <c:pt idx="259">
                  <c:v>4.607</c:v>
                </c:pt>
                <c:pt idx="260">
                  <c:v>1.883</c:v>
                </c:pt>
                <c:pt idx="261">
                  <c:v>1.309</c:v>
                </c:pt>
                <c:pt idx="262">
                  <c:v>3.737</c:v>
                </c:pt>
                <c:pt idx="263">
                  <c:v>3.526</c:v>
                </c:pt>
                <c:pt idx="264">
                  <c:v>3.8</c:v>
                </c:pt>
                <c:pt idx="265">
                  <c:v>3.216</c:v>
                </c:pt>
                <c:pt idx="266">
                  <c:v>1.575</c:v>
                </c:pt>
                <c:pt idx="267">
                  <c:v>0.811</c:v>
                </c:pt>
                <c:pt idx="268">
                  <c:v>0.688</c:v>
                </c:pt>
                <c:pt idx="269">
                  <c:v>0.805</c:v>
                </c:pt>
                <c:pt idx="270">
                  <c:v>0.478</c:v>
                </c:pt>
                <c:pt idx="271">
                  <c:v>0.486</c:v>
                </c:pt>
                <c:pt idx="272">
                  <c:v>0.864</c:v>
                </c:pt>
                <c:pt idx="273">
                  <c:v>0.211</c:v>
                </c:pt>
                <c:pt idx="274">
                  <c:v>0.428</c:v>
                </c:pt>
                <c:pt idx="275">
                  <c:v>1.454</c:v>
                </c:pt>
                <c:pt idx="276">
                  <c:v>57.773</c:v>
                </c:pt>
                <c:pt idx="277">
                  <c:v>2.067</c:v>
                </c:pt>
                <c:pt idx="278">
                  <c:v>1.437</c:v>
                </c:pt>
                <c:pt idx="279">
                  <c:v>0.782</c:v>
                </c:pt>
                <c:pt idx="280">
                  <c:v>1.5</c:v>
                </c:pt>
                <c:pt idx="281">
                  <c:v>2.867</c:v>
                </c:pt>
                <c:pt idx="282">
                  <c:v>6.212</c:v>
                </c:pt>
                <c:pt idx="283">
                  <c:v>14.717</c:v>
                </c:pt>
                <c:pt idx="284">
                  <c:v>26.407</c:v>
                </c:pt>
                <c:pt idx="285">
                  <c:v>65.127</c:v>
                </c:pt>
                <c:pt idx="286">
                  <c:v>38.649</c:v>
                </c:pt>
                <c:pt idx="287">
                  <c:v>44.392</c:v>
                </c:pt>
                <c:pt idx="288">
                  <c:v>29.334</c:v>
                </c:pt>
                <c:pt idx="289">
                  <c:v>22.828</c:v>
                </c:pt>
                <c:pt idx="290">
                  <c:v>78.43</c:v>
                </c:pt>
                <c:pt idx="291">
                  <c:v>53.096</c:v>
                </c:pt>
                <c:pt idx="292">
                  <c:v>24.532</c:v>
                </c:pt>
                <c:pt idx="293">
                  <c:v>12.044</c:v>
                </c:pt>
                <c:pt idx="294">
                  <c:v>8.849</c:v>
                </c:pt>
                <c:pt idx="295">
                  <c:v>9.718</c:v>
                </c:pt>
                <c:pt idx="296">
                  <c:v>7.163</c:v>
                </c:pt>
                <c:pt idx="297">
                  <c:v>5.668</c:v>
                </c:pt>
                <c:pt idx="298">
                  <c:v>3.615</c:v>
                </c:pt>
                <c:pt idx="299">
                  <c:v>3.016</c:v>
                </c:pt>
                <c:pt idx="300">
                  <c:v>2.793</c:v>
                </c:pt>
                <c:pt idx="301">
                  <c:v>2.938</c:v>
                </c:pt>
                <c:pt idx="302">
                  <c:v>1.717</c:v>
                </c:pt>
                <c:pt idx="303">
                  <c:v>3.36</c:v>
                </c:pt>
                <c:pt idx="304">
                  <c:v>1.928</c:v>
                </c:pt>
                <c:pt idx="305">
                  <c:v>2.547</c:v>
                </c:pt>
                <c:pt idx="306">
                  <c:v>1.699</c:v>
                </c:pt>
                <c:pt idx="307">
                  <c:v>1.642</c:v>
                </c:pt>
                <c:pt idx="308">
                  <c:v>4.489</c:v>
                </c:pt>
                <c:pt idx="309">
                  <c:v>33.857</c:v>
                </c:pt>
                <c:pt idx="310">
                  <c:v>8.483</c:v>
                </c:pt>
                <c:pt idx="311">
                  <c:v>21.99</c:v>
                </c:pt>
                <c:pt idx="312">
                  <c:v>11.042</c:v>
                </c:pt>
                <c:pt idx="313">
                  <c:v>17.773</c:v>
                </c:pt>
                <c:pt idx="314">
                  <c:v>32.21</c:v>
                </c:pt>
                <c:pt idx="315">
                  <c:v>59.721</c:v>
                </c:pt>
                <c:pt idx="316">
                  <c:v>84.515</c:v>
                </c:pt>
                <c:pt idx="317">
                  <c:v>26.836</c:v>
                </c:pt>
                <c:pt idx="318">
                  <c:v>15.845</c:v>
                </c:pt>
                <c:pt idx="319">
                  <c:v>92.662</c:v>
                </c:pt>
                <c:pt idx="320">
                  <c:v>104.177</c:v>
                </c:pt>
                <c:pt idx="321">
                  <c:v>26.836</c:v>
                </c:pt>
                <c:pt idx="322">
                  <c:v>17.379</c:v>
                </c:pt>
                <c:pt idx="323">
                  <c:v>14.894</c:v>
                </c:pt>
                <c:pt idx="324">
                  <c:v>14.725</c:v>
                </c:pt>
                <c:pt idx="325">
                  <c:v>86.785</c:v>
                </c:pt>
                <c:pt idx="326">
                  <c:v>16.389</c:v>
                </c:pt>
                <c:pt idx="327">
                  <c:v>154.713</c:v>
                </c:pt>
                <c:pt idx="328">
                  <c:v>162.832</c:v>
                </c:pt>
                <c:pt idx="329">
                  <c:v>7.768</c:v>
                </c:pt>
                <c:pt idx="330">
                  <c:v>9.331</c:v>
                </c:pt>
                <c:pt idx="331">
                  <c:v>8.685</c:v>
                </c:pt>
                <c:pt idx="332">
                  <c:v>3.723</c:v>
                </c:pt>
                <c:pt idx="333">
                  <c:v>4.597</c:v>
                </c:pt>
                <c:pt idx="334">
                  <c:v>3.911</c:v>
                </c:pt>
                <c:pt idx="335">
                  <c:v>5.469</c:v>
                </c:pt>
                <c:pt idx="336">
                  <c:v>3.587</c:v>
                </c:pt>
                <c:pt idx="337">
                  <c:v>2.648</c:v>
                </c:pt>
                <c:pt idx="338">
                  <c:v>2.828</c:v>
                </c:pt>
                <c:pt idx="339">
                  <c:v>0.913</c:v>
                </c:pt>
                <c:pt idx="340">
                  <c:v>0.861</c:v>
                </c:pt>
                <c:pt idx="341">
                  <c:v>0.918</c:v>
                </c:pt>
              </c:numCache>
            </c:numRef>
          </c:xVal>
          <c:yVal>
            <c:numRef>
              <c:f>DATA!$H$9:$H$350</c:f>
              <c:numCache>
                <c:ptCount val="342"/>
                <c:pt idx="0">
                  <c:v>93.99240217382399</c:v>
                </c:pt>
                <c:pt idx="1">
                  <c:v>732.7696470623999</c:v>
                </c:pt>
                <c:pt idx="2">
                  <c:v>829.4664388607999</c:v>
                </c:pt>
                <c:pt idx="3">
                  <c:v>19.769542156800004</c:v>
                </c:pt>
                <c:pt idx="4">
                  <c:v>97.1124005952</c:v>
                </c:pt>
                <c:pt idx="5">
                  <c:v>30.834408729600003</c:v>
                </c:pt>
                <c:pt idx="6">
                  <c:v>521.966546064</c:v>
                </c:pt>
                <c:pt idx="7">
                  <c:v>44.489079964800005</c:v>
                </c:pt>
                <c:pt idx="8">
                  <c:v>56.23352190720001</c:v>
                </c:pt>
                <c:pt idx="9">
                  <c:v>126.79765781760001</c:v>
                </c:pt>
                <c:pt idx="10">
                  <c:v>235.5713641152</c:v>
                </c:pt>
                <c:pt idx="11">
                  <c:v>82.86772855679999</c:v>
                </c:pt>
                <c:pt idx="12">
                  <c:v>130.71072816</c:v>
                </c:pt>
                <c:pt idx="13">
                  <c:v>144.66716712000002</c:v>
                </c:pt>
                <c:pt idx="14">
                  <c:v>73.18689569280001</c:v>
                </c:pt>
                <c:pt idx="15">
                  <c:v>352.93495461120006</c:v>
                </c:pt>
                <c:pt idx="16">
                  <c:v>123.04898464320001</c:v>
                </c:pt>
                <c:pt idx="17">
                  <c:v>178.47081216</c:v>
                </c:pt>
                <c:pt idx="18">
                  <c:v>74.9842192512</c:v>
                </c:pt>
                <c:pt idx="19">
                  <c:v>74.13925567680002</c:v>
                </c:pt>
                <c:pt idx="20">
                  <c:v>28.565834803200005</c:v>
                </c:pt>
                <c:pt idx="21">
                  <c:v>16.0542706176</c:v>
                </c:pt>
                <c:pt idx="22">
                  <c:v>6.933176208000001</c:v>
                </c:pt>
                <c:pt idx="23">
                  <c:v>3.770577619199999</c:v>
                </c:pt>
                <c:pt idx="24">
                  <c:v>1.8704404224000006</c:v>
                </c:pt>
                <c:pt idx="25">
                  <c:v>4.1299095455999995</c:v>
                </c:pt>
                <c:pt idx="26">
                  <c:v>0.8781380640000002</c:v>
                </c:pt>
                <c:pt idx="27">
                  <c:v>1.5125781888000003</c:v>
                </c:pt>
                <c:pt idx="28">
                  <c:v>0.3526095168</c:v>
                </c:pt>
                <c:pt idx="29">
                  <c:v>0.0651678048</c:v>
                </c:pt>
                <c:pt idx="30">
                  <c:v>0.11467137599999999</c:v>
                </c:pt>
                <c:pt idx="31">
                  <c:v>12.2524903872</c:v>
                </c:pt>
                <c:pt idx="32">
                  <c:v>1.1122851744000002</c:v>
                </c:pt>
                <c:pt idx="33">
                  <c:v>0.475838352</c:v>
                </c:pt>
                <c:pt idx="34">
                  <c:v>2.3404262399999998</c:v>
                </c:pt>
                <c:pt idx="35">
                  <c:v>3.1317914304</c:v>
                </c:pt>
                <c:pt idx="36">
                  <c:v>3.0673359072</c:v>
                </c:pt>
                <c:pt idx="37">
                  <c:v>13.812584832000002</c:v>
                </c:pt>
                <c:pt idx="38">
                  <c:v>14.177191392000001</c:v>
                </c:pt>
                <c:pt idx="39">
                  <c:v>9.772267679999999</c:v>
                </c:pt>
                <c:pt idx="40">
                  <c:v>3.4730422272</c:v>
                </c:pt>
                <c:pt idx="41">
                  <c:v>3.9166731648000006</c:v>
                </c:pt>
                <c:pt idx="42">
                  <c:v>2.6662841856000004</c:v>
                </c:pt>
                <c:pt idx="43">
                  <c:v>31.5606448224</c:v>
                </c:pt>
                <c:pt idx="44">
                  <c:v>39.37692528</c:v>
                </c:pt>
                <c:pt idx="45">
                  <c:v>36.814401619200005</c:v>
                </c:pt>
                <c:pt idx="46">
                  <c:v>147.00753288</c:v>
                </c:pt>
                <c:pt idx="47">
                  <c:v>66.4731885888</c:v>
                </c:pt>
                <c:pt idx="48">
                  <c:v>178.69105238400002</c:v>
                </c:pt>
                <c:pt idx="49">
                  <c:v>371.66490426240006</c:v>
                </c:pt>
                <c:pt idx="50">
                  <c:v>348.3048913344</c:v>
                </c:pt>
                <c:pt idx="51">
                  <c:v>47.416137408000004</c:v>
                </c:pt>
                <c:pt idx="52">
                  <c:v>86.85586425312</c:v>
                </c:pt>
                <c:pt idx="53">
                  <c:v>401.81618868479995</c:v>
                </c:pt>
                <c:pt idx="54">
                  <c:v>2.870666226144</c:v>
                </c:pt>
                <c:pt idx="55">
                  <c:v>1.2227480809920002</c:v>
                </c:pt>
                <c:pt idx="56">
                  <c:v>7.295862888864001</c:v>
                </c:pt>
                <c:pt idx="57">
                  <c:v>15.445190353823998</c:v>
                </c:pt>
                <c:pt idx="58">
                  <c:v>1.973999599488</c:v>
                </c:pt>
                <c:pt idx="59">
                  <c:v>3.3141469294080004</c:v>
                </c:pt>
                <c:pt idx="60">
                  <c:v>6.983236926720001</c:v>
                </c:pt>
                <c:pt idx="61">
                  <c:v>14.385902023584002</c:v>
                </c:pt>
                <c:pt idx="62">
                  <c:v>38.995810533792</c:v>
                </c:pt>
                <c:pt idx="63">
                  <c:v>515.47727968992</c:v>
                </c:pt>
                <c:pt idx="64">
                  <c:v>26.245260504576</c:v>
                </c:pt>
                <c:pt idx="65">
                  <c:v>9.304769875392001</c:v>
                </c:pt>
                <c:pt idx="66">
                  <c:v>61.961182843392</c:v>
                </c:pt>
                <c:pt idx="67">
                  <c:v>26.166358839168</c:v>
                </c:pt>
                <c:pt idx="68">
                  <c:v>27.411209321759998</c:v>
                </c:pt>
                <c:pt idx="69">
                  <c:v>50.14001485785601</c:v>
                </c:pt>
                <c:pt idx="70">
                  <c:v>61.809976410336</c:v>
                </c:pt>
                <c:pt idx="71">
                  <c:v>309.779656420608</c:v>
                </c:pt>
                <c:pt idx="72">
                  <c:v>59.568873794496</c:v>
                </c:pt>
                <c:pt idx="73">
                  <c:v>87.95591779392001</c:v>
                </c:pt>
                <c:pt idx="74">
                  <c:v>63.508130221536</c:v>
                </c:pt>
                <c:pt idx="75">
                  <c:v>75.05160588000001</c:v>
                </c:pt>
                <c:pt idx="76">
                  <c:v>84.737959887168</c:v>
                </c:pt>
                <c:pt idx="77">
                  <c:v>10.519330369536002</c:v>
                </c:pt>
                <c:pt idx="78">
                  <c:v>12.866130536543999</c:v>
                </c:pt>
                <c:pt idx="79">
                  <c:v>4.0469266281600005</c:v>
                </c:pt>
                <c:pt idx="80">
                  <c:v>1.6359924729600002</c:v>
                </c:pt>
                <c:pt idx="81">
                  <c:v>1.777221124416</c:v>
                </c:pt>
                <c:pt idx="82">
                  <c:v>2.206590903072</c:v>
                </c:pt>
                <c:pt idx="83">
                  <c:v>3.1450137079680007</c:v>
                </c:pt>
                <c:pt idx="84">
                  <c:v>2.783458601856001</c:v>
                </c:pt>
                <c:pt idx="85">
                  <c:v>3.1193561738880007</c:v>
                </c:pt>
                <c:pt idx="86">
                  <c:v>1.8745547126399997</c:v>
                </c:pt>
                <c:pt idx="87">
                  <c:v>1.6503450465600003</c:v>
                </c:pt>
                <c:pt idx="88">
                  <c:v>2.029365944928</c:v>
                </c:pt>
                <c:pt idx="89">
                  <c:v>3.567767242752</c:v>
                </c:pt>
                <c:pt idx="90">
                  <c:v>1.428000720768</c:v>
                </c:pt>
                <c:pt idx="91">
                  <c:v>3.4553359036800004</c:v>
                </c:pt>
                <c:pt idx="92">
                  <c:v>0.15741891302400002</c:v>
                </c:pt>
                <c:pt idx="93">
                  <c:v>13.909689493056</c:v>
                </c:pt>
                <c:pt idx="94">
                  <c:v>4.463565912000001</c:v>
                </c:pt>
                <c:pt idx="95">
                  <c:v>51.83960648140799</c:v>
                </c:pt>
                <c:pt idx="96">
                  <c:v>113.45328443231999</c:v>
                </c:pt>
                <c:pt idx="97">
                  <c:v>1814.0528558116805</c:v>
                </c:pt>
                <c:pt idx="98">
                  <c:v>2571.479968176</c:v>
                </c:pt>
                <c:pt idx="99">
                  <c:v>3235.0081367070725</c:v>
                </c:pt>
                <c:pt idx="100">
                  <c:v>329.436725015808</c:v>
                </c:pt>
                <c:pt idx="101">
                  <c:v>1329.2435261030398</c:v>
                </c:pt>
                <c:pt idx="102">
                  <c:v>104.55275939990402</c:v>
                </c:pt>
                <c:pt idx="103">
                  <c:v>104.37199893648</c:v>
                </c:pt>
                <c:pt idx="104">
                  <c:v>106.74903027916803</c:v>
                </c:pt>
                <c:pt idx="105">
                  <c:v>110.04702518303998</c:v>
                </c:pt>
                <c:pt idx="106">
                  <c:v>48.314478344832</c:v>
                </c:pt>
                <c:pt idx="107">
                  <c:v>5.535407020032002</c:v>
                </c:pt>
                <c:pt idx="108">
                  <c:v>4.932865445760001</c:v>
                </c:pt>
                <c:pt idx="109">
                  <c:v>3.435696819072</c:v>
                </c:pt>
                <c:pt idx="110">
                  <c:v>0.605963765664</c:v>
                </c:pt>
                <c:pt idx="111">
                  <c:v>0.6209037132480001</c:v>
                </c:pt>
                <c:pt idx="112">
                  <c:v>1.6079356788480001</c:v>
                </c:pt>
                <c:pt idx="113">
                  <c:v>1.9997844030720004</c:v>
                </c:pt>
                <c:pt idx="114">
                  <c:v>1.1519234475840003</c:v>
                </c:pt>
                <c:pt idx="115">
                  <c:v>1.9206802114559998</c:v>
                </c:pt>
                <c:pt idx="116">
                  <c:v>1.8141762850560006</c:v>
                </c:pt>
                <c:pt idx="117">
                  <c:v>1.4055320131199998</c:v>
                </c:pt>
                <c:pt idx="118">
                  <c:v>23.924466574848005</c:v>
                </c:pt>
                <c:pt idx="119">
                  <c:v>2.119714654176</c:v>
                </c:pt>
                <c:pt idx="120">
                  <c:v>8.04505109184</c:v>
                </c:pt>
                <c:pt idx="121">
                  <c:v>50.21670185107202</c:v>
                </c:pt>
                <c:pt idx="122">
                  <c:v>101.53562686560001</c:v>
                </c:pt>
                <c:pt idx="123">
                  <c:v>449.2438684272</c:v>
                </c:pt>
                <c:pt idx="124">
                  <c:v>17.313606511200003</c:v>
                </c:pt>
                <c:pt idx="125">
                  <c:v>130.664610186336</c:v>
                </c:pt>
                <c:pt idx="126">
                  <c:v>93.43083099340801</c:v>
                </c:pt>
                <c:pt idx="127">
                  <c:v>167.684138838144</c:v>
                </c:pt>
                <c:pt idx="128">
                  <c:v>40.162404522239996</c:v>
                </c:pt>
                <c:pt idx="129">
                  <c:v>654.6031113323521</c:v>
                </c:pt>
                <c:pt idx="130">
                  <c:v>107.04119850144</c:v>
                </c:pt>
                <c:pt idx="131">
                  <c:v>3886.74742225392</c:v>
                </c:pt>
                <c:pt idx="132">
                  <c:v>2922.0525339445444</c:v>
                </c:pt>
                <c:pt idx="133">
                  <c:v>2589.8558081803203</c:v>
                </c:pt>
                <c:pt idx="134">
                  <c:v>913.242205937376</c:v>
                </c:pt>
                <c:pt idx="135">
                  <c:v>638.1260552689921</c:v>
                </c:pt>
                <c:pt idx="136">
                  <c:v>630.104275877472</c:v>
                </c:pt>
                <c:pt idx="137">
                  <c:v>786.963159709344</c:v>
                </c:pt>
                <c:pt idx="138">
                  <c:v>1151.987843167776</c:v>
                </c:pt>
                <c:pt idx="139">
                  <c:v>338.00476397875195</c:v>
                </c:pt>
                <c:pt idx="140">
                  <c:v>172.60444949241602</c:v>
                </c:pt>
                <c:pt idx="141">
                  <c:v>115.99599308774403</c:v>
                </c:pt>
                <c:pt idx="142">
                  <c:v>21.916961258400004</c:v>
                </c:pt>
                <c:pt idx="143">
                  <c:v>46.99792384185601</c:v>
                </c:pt>
                <c:pt idx="144">
                  <c:v>5.369559807743999</c:v>
                </c:pt>
                <c:pt idx="145">
                  <c:v>3.76238003904</c:v>
                </c:pt>
                <c:pt idx="146">
                  <c:v>0.6534417977280002</c:v>
                </c:pt>
                <c:pt idx="147">
                  <c:v>39.36667213872</c:v>
                </c:pt>
                <c:pt idx="148">
                  <c:v>125.21188657036801</c:v>
                </c:pt>
                <c:pt idx="149">
                  <c:v>13.60166648688</c:v>
                </c:pt>
                <c:pt idx="150">
                  <c:v>42.429509794944</c:v>
                </c:pt>
                <c:pt idx="151">
                  <c:v>20.465010869184</c:v>
                </c:pt>
                <c:pt idx="152">
                  <c:v>20.24992787328</c:v>
                </c:pt>
                <c:pt idx="153">
                  <c:v>12.006694077696002</c:v>
                </c:pt>
                <c:pt idx="154">
                  <c:v>3.890831156928</c:v>
                </c:pt>
                <c:pt idx="155">
                  <c:v>11.696529427200002</c:v>
                </c:pt>
                <c:pt idx="156">
                  <c:v>11.328223188095999</c:v>
                </c:pt>
                <c:pt idx="157">
                  <c:v>6.9124830929279995</c:v>
                </c:pt>
                <c:pt idx="158">
                  <c:v>0.12852788256000003</c:v>
                </c:pt>
                <c:pt idx="159">
                  <c:v>2225.3396533776</c:v>
                </c:pt>
                <c:pt idx="160">
                  <c:v>64.774386831168</c:v>
                </c:pt>
                <c:pt idx="161">
                  <c:v>19.6941236184</c:v>
                </c:pt>
                <c:pt idx="162">
                  <c:v>52.17438510144</c:v>
                </c:pt>
                <c:pt idx="163">
                  <c:v>13.446997717823999</c:v>
                </c:pt>
                <c:pt idx="164">
                  <c:v>1.859004435456</c:v>
                </c:pt>
                <c:pt idx="165">
                  <c:v>0.5167497821760001</c:v>
                </c:pt>
                <c:pt idx="166">
                  <c:v>17.534679240960003</c:v>
                </c:pt>
                <c:pt idx="167">
                  <c:v>50.488098397631994</c:v>
                </c:pt>
                <c:pt idx="168">
                  <c:v>1578.3672089200318</c:v>
                </c:pt>
                <c:pt idx="169">
                  <c:v>1600.6441035312002</c:v>
                </c:pt>
                <c:pt idx="170">
                  <c:v>7.094658513024</c:v>
                </c:pt>
                <c:pt idx="171">
                  <c:v>161.372092087008</c:v>
                </c:pt>
                <c:pt idx="172">
                  <c:v>31.908028045823997</c:v>
                </c:pt>
                <c:pt idx="173">
                  <c:v>770.921688394368</c:v>
                </c:pt>
                <c:pt idx="174">
                  <c:v>384.7154394343681</c:v>
                </c:pt>
                <c:pt idx="175">
                  <c:v>1367.3544198177603</c:v>
                </c:pt>
                <c:pt idx="176">
                  <c:v>1658.87356179888</c:v>
                </c:pt>
                <c:pt idx="177">
                  <c:v>294.04761174835204</c:v>
                </c:pt>
                <c:pt idx="178">
                  <c:v>64.717375455936</c:v>
                </c:pt>
                <c:pt idx="179">
                  <c:v>19.19291528016</c:v>
                </c:pt>
                <c:pt idx="180">
                  <c:v>94.03252864992</c:v>
                </c:pt>
                <c:pt idx="181">
                  <c:v>15.950721727872004</c:v>
                </c:pt>
                <c:pt idx="182">
                  <c:v>6.75752329728</c:v>
                </c:pt>
                <c:pt idx="183">
                  <c:v>2.154435235776</c:v>
                </c:pt>
                <c:pt idx="184">
                  <c:v>0.39460017024000005</c:v>
                </c:pt>
                <c:pt idx="185">
                  <c:v>1.4008040576640002</c:v>
                </c:pt>
                <c:pt idx="186">
                  <c:v>0.174897652608</c:v>
                </c:pt>
                <c:pt idx="187">
                  <c:v>0.6534532002240001</c:v>
                </c:pt>
                <c:pt idx="188">
                  <c:v>0.68070019248</c:v>
                </c:pt>
                <c:pt idx="189">
                  <c:v>2.1106367893440003</c:v>
                </c:pt>
                <c:pt idx="190">
                  <c:v>0.52931547792</c:v>
                </c:pt>
                <c:pt idx="191">
                  <c:v>2.6808305955839997</c:v>
                </c:pt>
                <c:pt idx="192">
                  <c:v>15.09915645792</c:v>
                </c:pt>
                <c:pt idx="193">
                  <c:v>0.2512718294399999</c:v>
                </c:pt>
                <c:pt idx="194">
                  <c:v>0.100173158784</c:v>
                </c:pt>
                <c:pt idx="195">
                  <c:v>1.8052795820160004</c:v>
                </c:pt>
                <c:pt idx="196">
                  <c:v>4.225521074688001</c:v>
                </c:pt>
                <c:pt idx="197">
                  <c:v>1.006673786496</c:v>
                </c:pt>
                <c:pt idx="198">
                  <c:v>1.2963420368640002</c:v>
                </c:pt>
                <c:pt idx="199">
                  <c:v>0.6560767160640001</c:v>
                </c:pt>
                <c:pt idx="200">
                  <c:v>0.27043004995200004</c:v>
                </c:pt>
                <c:pt idx="201">
                  <c:v>12.781378898496</c:v>
                </c:pt>
                <c:pt idx="202">
                  <c:v>1422.311839632576</c:v>
                </c:pt>
                <c:pt idx="203">
                  <c:v>580.022575759584</c:v>
                </c:pt>
                <c:pt idx="204">
                  <c:v>33.11535380832001</c:v>
                </c:pt>
                <c:pt idx="205">
                  <c:v>11.875692733632002</c:v>
                </c:pt>
                <c:pt idx="206">
                  <c:v>12.78965208384</c:v>
                </c:pt>
                <c:pt idx="207">
                  <c:v>981.1343501498883</c:v>
                </c:pt>
                <c:pt idx="208">
                  <c:v>42.653989323072</c:v>
                </c:pt>
                <c:pt idx="209">
                  <c:v>814.9468847264641</c:v>
                </c:pt>
                <c:pt idx="210">
                  <c:v>234.04972284518405</c:v>
                </c:pt>
                <c:pt idx="211">
                  <c:v>3.60194367456</c:v>
                </c:pt>
                <c:pt idx="212">
                  <c:v>150.104081548224</c:v>
                </c:pt>
                <c:pt idx="213">
                  <c:v>2.119674162816</c:v>
                </c:pt>
                <c:pt idx="214">
                  <c:v>6.579058350240002</c:v>
                </c:pt>
                <c:pt idx="215">
                  <c:v>19.97007420816</c:v>
                </c:pt>
                <c:pt idx="216">
                  <c:v>33.757178245632005</c:v>
                </c:pt>
                <c:pt idx="217">
                  <c:v>3.7997430264000003</c:v>
                </c:pt>
                <c:pt idx="218">
                  <c:v>3.2572736063999996</c:v>
                </c:pt>
                <c:pt idx="219">
                  <c:v>152.35674973304663</c:v>
                </c:pt>
                <c:pt idx="220">
                  <c:v>63.433378023904076</c:v>
                </c:pt>
                <c:pt idx="221">
                  <c:v>66.7190575658473</c:v>
                </c:pt>
                <c:pt idx="222">
                  <c:v>340.32202546989544</c:v>
                </c:pt>
                <c:pt idx="223">
                  <c:v>10.129195489656649</c:v>
                </c:pt>
                <c:pt idx="224">
                  <c:v>31.94542453938771</c:v>
                </c:pt>
                <c:pt idx="225">
                  <c:v>24.84462693263321</c:v>
                </c:pt>
                <c:pt idx="226">
                  <c:v>616.3365023402218</c:v>
                </c:pt>
                <c:pt idx="227">
                  <c:v>1215.218547740338</c:v>
                </c:pt>
                <c:pt idx="228">
                  <c:v>47.3589888249255</c:v>
                </c:pt>
                <c:pt idx="229">
                  <c:v>15.591292907678708</c:v>
                </c:pt>
                <c:pt idx="230">
                  <c:v>34.619991074444435</c:v>
                </c:pt>
                <c:pt idx="231">
                  <c:v>52.99512593728028</c:v>
                </c:pt>
                <c:pt idx="232">
                  <c:v>88.3346534556447</c:v>
                </c:pt>
                <c:pt idx="233">
                  <c:v>55.58782731636095</c:v>
                </c:pt>
                <c:pt idx="234">
                  <c:v>42.18388616634779</c:v>
                </c:pt>
                <c:pt idx="235">
                  <c:v>21.620007935694726</c:v>
                </c:pt>
                <c:pt idx="236">
                  <c:v>37.240462858752004</c:v>
                </c:pt>
                <c:pt idx="237">
                  <c:v>17.411377039488002</c:v>
                </c:pt>
                <c:pt idx="238">
                  <c:v>1.5448839482880004</c:v>
                </c:pt>
                <c:pt idx="239">
                  <c:v>5.791429824192001</c:v>
                </c:pt>
                <c:pt idx="241">
                  <c:v>0.0655432992</c:v>
                </c:pt>
                <c:pt idx="243">
                  <c:v>1.4753460418559998</c:v>
                </c:pt>
                <c:pt idx="244">
                  <c:v>2.7890408822400006</c:v>
                </c:pt>
                <c:pt idx="245">
                  <c:v>2.464792737408</c:v>
                </c:pt>
                <c:pt idx="246">
                  <c:v>0.728426398752</c:v>
                </c:pt>
                <c:pt idx="247">
                  <c:v>7.223858748288001</c:v>
                </c:pt>
                <c:pt idx="248">
                  <c:v>8.801509953023999</c:v>
                </c:pt>
                <c:pt idx="249">
                  <c:v>4.05158243328</c:v>
                </c:pt>
                <c:pt idx="250">
                  <c:v>50.721832808064015</c:v>
                </c:pt>
                <c:pt idx="251">
                  <c:v>410.12223078412796</c:v>
                </c:pt>
                <c:pt idx="252">
                  <c:v>25.665354794592</c:v>
                </c:pt>
                <c:pt idx="253">
                  <c:v>2276.995229843328</c:v>
                </c:pt>
                <c:pt idx="254">
                  <c:v>2044.5811699017602</c:v>
                </c:pt>
                <c:pt idx="255">
                  <c:v>111.08480938963203</c:v>
                </c:pt>
                <c:pt idx="256">
                  <c:v>23.180776662240003</c:v>
                </c:pt>
                <c:pt idx="257">
                  <c:v>114.53498037158398</c:v>
                </c:pt>
                <c:pt idx="258">
                  <c:v>9.269017059744</c:v>
                </c:pt>
                <c:pt idx="259">
                  <c:v>9.449611415136001</c:v>
                </c:pt>
                <c:pt idx="260">
                  <c:v>4.133775689568</c:v>
                </c:pt>
                <c:pt idx="261">
                  <c:v>0.46997217590400003</c:v>
                </c:pt>
                <c:pt idx="262">
                  <c:v>1.441620158112</c:v>
                </c:pt>
                <c:pt idx="263">
                  <c:v>5.554503061056</c:v>
                </c:pt>
                <c:pt idx="264">
                  <c:v>4.2389526528</c:v>
                </c:pt>
                <c:pt idx="265">
                  <c:v>3.30557151744</c:v>
                </c:pt>
                <c:pt idx="266">
                  <c:v>8.716897425600001</c:v>
                </c:pt>
                <c:pt idx="267">
                  <c:v>4.291365417984</c:v>
                </c:pt>
                <c:pt idx="268">
                  <c:v>3.735246030336</c:v>
                </c:pt>
                <c:pt idx="269">
                  <c:v>4.617964622880001</c:v>
                </c:pt>
                <c:pt idx="270">
                  <c:v>2.8118971935359998</c:v>
                </c:pt>
                <c:pt idx="271">
                  <c:v>2.8577517102720007</c:v>
                </c:pt>
                <c:pt idx="272">
                  <c:v>0.1523069816832</c:v>
                </c:pt>
                <c:pt idx="273">
                  <c:v>0.012881418335999999</c:v>
                </c:pt>
                <c:pt idx="274">
                  <c:v>3.5889814955520007</c:v>
                </c:pt>
                <c:pt idx="275">
                  <c:v>14.400658085184</c:v>
                </c:pt>
                <c:pt idx="276">
                  <c:v>604.0189057521601</c:v>
                </c:pt>
                <c:pt idx="277">
                  <c:v>2.039563865664</c:v>
                </c:pt>
                <c:pt idx="278">
                  <c:v>1.8822953067840005</c:v>
                </c:pt>
                <c:pt idx="279">
                  <c:v>1.1205212186880003</c:v>
                </c:pt>
                <c:pt idx="280">
                  <c:v>6.018482303999999</c:v>
                </c:pt>
                <c:pt idx="281">
                  <c:v>8.8557753816</c:v>
                </c:pt>
                <c:pt idx="282">
                  <c:v>23.144022756864</c:v>
                </c:pt>
                <c:pt idx="283">
                  <c:v>73.53401466067201</c:v>
                </c:pt>
                <c:pt idx="284">
                  <c:v>195.54638612745597</c:v>
                </c:pt>
                <c:pt idx="285">
                  <c:v>407.34507647750394</c:v>
                </c:pt>
                <c:pt idx="286">
                  <c:v>299.28221830540804</c:v>
                </c:pt>
                <c:pt idx="287">
                  <c:v>453.58687436774403</c:v>
                </c:pt>
                <c:pt idx="288">
                  <c:v>272.945648673216</c:v>
                </c:pt>
                <c:pt idx="289">
                  <c:v>223.61583709670398</c:v>
                </c:pt>
                <c:pt idx="290">
                  <c:v>120.40125105888002</c:v>
                </c:pt>
                <c:pt idx="291">
                  <c:v>81.14170478284798</c:v>
                </c:pt>
                <c:pt idx="292">
                  <c:v>44.15627880460801</c:v>
                </c:pt>
                <c:pt idx="293">
                  <c:v>16.163244943488003</c:v>
                </c:pt>
                <c:pt idx="294">
                  <c:v>1.7236784456640002</c:v>
                </c:pt>
                <c:pt idx="295">
                  <c:v>20.949396423552002</c:v>
                </c:pt>
                <c:pt idx="296">
                  <c:v>17.327962184832003</c:v>
                </c:pt>
                <c:pt idx="297">
                  <c:v>14.282442600192002</c:v>
                </c:pt>
                <c:pt idx="298">
                  <c:v>8.840358144000001</c:v>
                </c:pt>
                <c:pt idx="299">
                  <c:v>2.1991730042879998</c:v>
                </c:pt>
                <c:pt idx="300">
                  <c:v>1.9631755684800003</c:v>
                </c:pt>
                <c:pt idx="301">
                  <c:v>1.7681058869760002</c:v>
                </c:pt>
                <c:pt idx="302">
                  <c:v>1.59004447056</c:v>
                </c:pt>
                <c:pt idx="303">
                  <c:v>1.7874239846400004</c:v>
                </c:pt>
                <c:pt idx="304">
                  <c:v>3.287449951488</c:v>
                </c:pt>
                <c:pt idx="305">
                  <c:v>2.5017384651840007</c:v>
                </c:pt>
                <c:pt idx="306">
                  <c:v>1.7205071109120005</c:v>
                </c:pt>
                <c:pt idx="307">
                  <c:v>2.6598995498880003</c:v>
                </c:pt>
                <c:pt idx="308">
                  <c:v>5.149921287744</c:v>
                </c:pt>
                <c:pt idx="309">
                  <c:v>81.892988739648</c:v>
                </c:pt>
                <c:pt idx="310">
                  <c:v>16.065761509152004</c:v>
                </c:pt>
                <c:pt idx="311">
                  <c:v>113.32951678943999</c:v>
                </c:pt>
                <c:pt idx="312">
                  <c:v>59.208486992064</c:v>
                </c:pt>
                <c:pt idx="313">
                  <c:v>103.01240525385602</c:v>
                </c:pt>
                <c:pt idx="314">
                  <c:v>133.85128539744002</c:v>
                </c:pt>
                <c:pt idx="315">
                  <c:v>477.2665480847039</c:v>
                </c:pt>
                <c:pt idx="316">
                  <c:v>678.1939467148801</c:v>
                </c:pt>
                <c:pt idx="317">
                  <c:v>19.786588989696003</c:v>
                </c:pt>
                <c:pt idx="318">
                  <c:v>30.805746577920004</c:v>
                </c:pt>
                <c:pt idx="319">
                  <c:v>2039.054103402624</c:v>
                </c:pt>
                <c:pt idx="320">
                  <c:v>2368.758297515328</c:v>
                </c:pt>
                <c:pt idx="321">
                  <c:v>1581.2034493363199</c:v>
                </c:pt>
                <c:pt idx="322">
                  <c:v>28.498429555488006</c:v>
                </c:pt>
                <c:pt idx="323">
                  <c:v>38.85601053312</c:v>
                </c:pt>
                <c:pt idx="324">
                  <c:v>31.754826266400002</c:v>
                </c:pt>
                <c:pt idx="325">
                  <c:v>847.48456812096</c:v>
                </c:pt>
                <c:pt idx="326">
                  <c:v>145.418814523584</c:v>
                </c:pt>
                <c:pt idx="327">
                  <c:v>2624.4549643665596</c:v>
                </c:pt>
                <c:pt idx="328">
                  <c:v>1793.974626284544</c:v>
                </c:pt>
                <c:pt idx="329">
                  <c:v>17.334961166592002</c:v>
                </c:pt>
                <c:pt idx="330">
                  <c:v>19.538556827328</c:v>
                </c:pt>
                <c:pt idx="331">
                  <c:v>13.042726958880001</c:v>
                </c:pt>
                <c:pt idx="332">
                  <c:v>5.306234997888</c:v>
                </c:pt>
                <c:pt idx="333">
                  <c:v>3.7989390286080003</c:v>
                </c:pt>
                <c:pt idx="334">
                  <c:v>5.298466610304</c:v>
                </c:pt>
                <c:pt idx="335">
                  <c:v>15.1786144728</c:v>
                </c:pt>
                <c:pt idx="336">
                  <c:v>3.8108650717440007</c:v>
                </c:pt>
                <c:pt idx="337">
                  <c:v>2.626101844992</c:v>
                </c:pt>
                <c:pt idx="338">
                  <c:v>3.8136193562879996</c:v>
                </c:pt>
                <c:pt idx="339">
                  <c:v>1.26711924768</c:v>
                </c:pt>
                <c:pt idx="340">
                  <c:v>2.6075253576960002</c:v>
                </c:pt>
                <c:pt idx="341">
                  <c:v>2.01468275136</c:v>
                </c:pt>
              </c:numCache>
            </c:numRef>
          </c:yVal>
          <c:smooth val="0"/>
        </c:ser>
        <c:axId val="5535398"/>
        <c:axId val="49818583"/>
      </c:scatterChart>
      <c:valAx>
        <c:axId val="5535398"/>
        <c:scaling>
          <c:logBase val="10"/>
          <c:orientation val="minMax"/>
          <c:max val="10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9818583"/>
        <c:crossesAt val="0.01"/>
        <c:crossBetween val="midCat"/>
        <c:dispUnits/>
      </c:valAx>
      <c:valAx>
        <c:axId val="49818583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5535398"/>
        <c:crossesAt val="0.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3575"/>
          <c:y val="0.4015"/>
          <c:w val="0.14425"/>
          <c:h val="0.0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P.5 Nam Mae khung  A.Mae muang  lamphon   Year 2018</a:t>
            </a:r>
          </a:p>
        </c:rich>
      </c:tx>
      <c:layout>
        <c:manualLayout>
          <c:xMode val="factor"/>
          <c:yMode val="factor"/>
          <c:x val="0.066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84"/>
          <c:w val="0.933"/>
          <c:h val="0.76575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'P5'!$B$1:$B$366</c:f>
              <c:strCache/>
            </c:strRef>
          </c:cat>
          <c:val>
            <c:numRef>
              <c:f>'P5'!$D$1:$D$366</c:f>
              <c:numCache/>
            </c:numRef>
          </c:val>
          <c:smooth val="1"/>
        </c:ser>
        <c:ser>
          <c:idx val="1"/>
          <c:order val="1"/>
          <c:tx>
            <c:v>Observe Suspended Sediment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noFill/>
              </a:ln>
            </c:spPr>
          </c:marker>
          <c:val>
            <c:numRef>
              <c:f>'P5'!$E$1:$E$366</c:f>
              <c:numCache/>
            </c:numRef>
          </c:val>
          <c:smooth val="0"/>
        </c:ser>
        <c:marker val="1"/>
        <c:axId val="45714064"/>
        <c:axId val="8773393"/>
      </c:lineChart>
      <c:dateAx>
        <c:axId val="457140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73393"/>
        <c:crossesAt val="288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8773393"/>
        <c:scaling>
          <c:orientation val="minMax"/>
          <c:max val="300"/>
          <c:min val="2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4064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75"/>
          <c:y val="0.91225"/>
          <c:w val="0.61175"/>
          <c:h val="0.0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P.5  Nam Mae Kuang D.A.1569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-0.006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725"/>
          <c:y val="0.07125"/>
          <c:w val="0.75375"/>
          <c:h val="0.8385"/>
        </c:manualLayout>
      </c:layout>
      <c:scatterChart>
        <c:scatterStyle val="lineMarker"/>
        <c:varyColors val="0"/>
        <c:ser>
          <c:idx val="1"/>
          <c:order val="0"/>
          <c:tx>
            <c:v>2018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wer"/>
            <c:forward val="0.5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DATA!$E$316:$E$350</c:f>
              <c:numCache>
                <c:ptCount val="35"/>
                <c:pt idx="0">
                  <c:v>1.642</c:v>
                </c:pt>
                <c:pt idx="1">
                  <c:v>4.489</c:v>
                </c:pt>
                <c:pt idx="2">
                  <c:v>33.857</c:v>
                </c:pt>
                <c:pt idx="3">
                  <c:v>8.483</c:v>
                </c:pt>
                <c:pt idx="4">
                  <c:v>21.99</c:v>
                </c:pt>
                <c:pt idx="5">
                  <c:v>11.042</c:v>
                </c:pt>
                <c:pt idx="6">
                  <c:v>17.773</c:v>
                </c:pt>
                <c:pt idx="7">
                  <c:v>32.21</c:v>
                </c:pt>
                <c:pt idx="8">
                  <c:v>59.721</c:v>
                </c:pt>
                <c:pt idx="9">
                  <c:v>84.515</c:v>
                </c:pt>
                <c:pt idx="10">
                  <c:v>26.836</c:v>
                </c:pt>
                <c:pt idx="11">
                  <c:v>15.845</c:v>
                </c:pt>
                <c:pt idx="12">
                  <c:v>92.662</c:v>
                </c:pt>
                <c:pt idx="13">
                  <c:v>104.177</c:v>
                </c:pt>
                <c:pt idx="14">
                  <c:v>26.836</c:v>
                </c:pt>
                <c:pt idx="15">
                  <c:v>17.379</c:v>
                </c:pt>
                <c:pt idx="16">
                  <c:v>14.894</c:v>
                </c:pt>
                <c:pt idx="17">
                  <c:v>14.725</c:v>
                </c:pt>
                <c:pt idx="18">
                  <c:v>86.785</c:v>
                </c:pt>
                <c:pt idx="19">
                  <c:v>16.389</c:v>
                </c:pt>
                <c:pt idx="20">
                  <c:v>154.713</c:v>
                </c:pt>
                <c:pt idx="21">
                  <c:v>162.832</c:v>
                </c:pt>
                <c:pt idx="22">
                  <c:v>7.768</c:v>
                </c:pt>
                <c:pt idx="23">
                  <c:v>9.331</c:v>
                </c:pt>
                <c:pt idx="24">
                  <c:v>8.685</c:v>
                </c:pt>
                <c:pt idx="25">
                  <c:v>3.723</c:v>
                </c:pt>
                <c:pt idx="26">
                  <c:v>4.597</c:v>
                </c:pt>
                <c:pt idx="27">
                  <c:v>3.911</c:v>
                </c:pt>
                <c:pt idx="28">
                  <c:v>5.469</c:v>
                </c:pt>
                <c:pt idx="29">
                  <c:v>3.587</c:v>
                </c:pt>
                <c:pt idx="30">
                  <c:v>2.648</c:v>
                </c:pt>
                <c:pt idx="31">
                  <c:v>2.828</c:v>
                </c:pt>
                <c:pt idx="32">
                  <c:v>0.913</c:v>
                </c:pt>
                <c:pt idx="33">
                  <c:v>0.861</c:v>
                </c:pt>
                <c:pt idx="34">
                  <c:v>0.918</c:v>
                </c:pt>
              </c:numCache>
            </c:numRef>
          </c:xVal>
          <c:yVal>
            <c:numRef>
              <c:f>DATA!$H$316:$H$350</c:f>
              <c:numCache>
                <c:ptCount val="35"/>
                <c:pt idx="0">
                  <c:v>2.6598995498880003</c:v>
                </c:pt>
                <c:pt idx="1">
                  <c:v>5.149921287744</c:v>
                </c:pt>
                <c:pt idx="2">
                  <c:v>81.892988739648</c:v>
                </c:pt>
                <c:pt idx="3">
                  <c:v>16.065761509152004</c:v>
                </c:pt>
                <c:pt idx="4">
                  <c:v>113.32951678943999</c:v>
                </c:pt>
                <c:pt idx="5">
                  <c:v>59.208486992064</c:v>
                </c:pt>
                <c:pt idx="6">
                  <c:v>103.01240525385602</c:v>
                </c:pt>
                <c:pt idx="7">
                  <c:v>133.85128539744002</c:v>
                </c:pt>
                <c:pt idx="8">
                  <c:v>477.2665480847039</c:v>
                </c:pt>
                <c:pt idx="9">
                  <c:v>678.1939467148801</c:v>
                </c:pt>
                <c:pt idx="10">
                  <c:v>19.786588989696003</c:v>
                </c:pt>
                <c:pt idx="11">
                  <c:v>30.805746577920004</c:v>
                </c:pt>
                <c:pt idx="12">
                  <c:v>2039.054103402624</c:v>
                </c:pt>
                <c:pt idx="13">
                  <c:v>2368.758297515328</c:v>
                </c:pt>
                <c:pt idx="14">
                  <c:v>1581.2034493363199</c:v>
                </c:pt>
                <c:pt idx="15">
                  <c:v>28.498429555488006</c:v>
                </c:pt>
                <c:pt idx="16">
                  <c:v>38.85601053312</c:v>
                </c:pt>
                <c:pt idx="17">
                  <c:v>31.754826266400002</c:v>
                </c:pt>
                <c:pt idx="18">
                  <c:v>847.48456812096</c:v>
                </c:pt>
                <c:pt idx="19">
                  <c:v>145.418814523584</c:v>
                </c:pt>
                <c:pt idx="20">
                  <c:v>2624.4549643665596</c:v>
                </c:pt>
                <c:pt idx="21">
                  <c:v>1793.974626284544</c:v>
                </c:pt>
                <c:pt idx="22">
                  <c:v>17.334961166592002</c:v>
                </c:pt>
                <c:pt idx="23">
                  <c:v>19.538556827328</c:v>
                </c:pt>
                <c:pt idx="24">
                  <c:v>13.042726958880001</c:v>
                </c:pt>
                <c:pt idx="25">
                  <c:v>5.306234997888</c:v>
                </c:pt>
                <c:pt idx="26">
                  <c:v>3.7989390286080003</c:v>
                </c:pt>
                <c:pt idx="27">
                  <c:v>5.298466610304</c:v>
                </c:pt>
                <c:pt idx="28">
                  <c:v>15.1786144728</c:v>
                </c:pt>
                <c:pt idx="29">
                  <c:v>3.8108650717440007</c:v>
                </c:pt>
                <c:pt idx="30">
                  <c:v>2.626101844992</c:v>
                </c:pt>
                <c:pt idx="31">
                  <c:v>3.8136193562879996</c:v>
                </c:pt>
                <c:pt idx="32">
                  <c:v>1.26711924768</c:v>
                </c:pt>
                <c:pt idx="33">
                  <c:v>2.6075253576960002</c:v>
                </c:pt>
                <c:pt idx="34">
                  <c:v>2.01468275136</c:v>
                </c:pt>
              </c:numCache>
            </c:numRef>
          </c:yVal>
          <c:smooth val="0"/>
        </c:ser>
        <c:axId val="11851674"/>
        <c:axId val="39556203"/>
      </c:scatterChart>
      <c:valAx>
        <c:axId val="1185167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39556203"/>
        <c:crossesAt val="0.1"/>
        <c:crossBetween val="midCat"/>
        <c:dispUnits/>
      </c:valAx>
      <c:valAx>
        <c:axId val="39556203"/>
        <c:scaling>
          <c:logBase val="10"/>
          <c:orientation val="minMax"/>
          <c:max val="10000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11851674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64"/>
          <c:y val="0.376"/>
          <c:w val="0.09775"/>
          <c:h val="0.07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5829300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9</xdr:col>
      <xdr:colOff>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4743450"/>
        <a:ext cx="58293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14</xdr:col>
      <xdr:colOff>638175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924175" y="28575"/>
        <a:ext cx="580072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17</xdr:row>
      <xdr:rowOff>247650</xdr:rowOff>
    </xdr:from>
    <xdr:to>
      <xdr:col>15</xdr:col>
      <xdr:colOff>0</xdr:colOff>
      <xdr:row>34</xdr:row>
      <xdr:rowOff>190500</xdr:rowOff>
    </xdr:to>
    <xdr:graphicFrame>
      <xdr:nvGraphicFramePr>
        <xdr:cNvPr id="2" name="Chart 1"/>
        <xdr:cNvGraphicFramePr/>
      </xdr:nvGraphicFramePr>
      <xdr:xfrm>
        <a:off x="2905125" y="5105400"/>
        <a:ext cx="58293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</sheetPr>
  <dimension ref="A1:N382"/>
  <sheetViews>
    <sheetView zoomScalePageLayoutView="0" workbookViewId="0" topLeftCell="A348">
      <selection activeCell="N368" sqref="N368"/>
    </sheetView>
  </sheetViews>
  <sheetFormatPr defaultColWidth="9.140625" defaultRowHeight="21.75"/>
  <cols>
    <col min="1" max="1" width="9.57421875" style="117" bestFit="1" customWidth="1"/>
    <col min="2" max="2" width="9.140625" style="189" customWidth="1"/>
    <col min="3" max="4" width="9.421875" style="120" bestFit="1" customWidth="1"/>
    <col min="5" max="5" width="9.140625" style="213" customWidth="1"/>
    <col min="6" max="6" width="10.421875" style="0" bestFit="1" customWidth="1"/>
    <col min="9" max="9" width="9.140625" style="66" customWidth="1"/>
  </cols>
  <sheetData>
    <row r="1" spans="1:10" s="106" customFormat="1" ht="21">
      <c r="A1" s="214" t="s">
        <v>143</v>
      </c>
      <c r="B1" s="215"/>
      <c r="C1" s="215"/>
      <c r="D1" s="215"/>
      <c r="E1" s="215"/>
      <c r="F1" s="215"/>
      <c r="G1" s="215"/>
      <c r="H1" s="215"/>
      <c r="I1" s="215"/>
      <c r="J1" s="216"/>
    </row>
    <row r="2" spans="1:10" s="106" customFormat="1" ht="18.75" customHeight="1">
      <c r="A2" s="107">
        <v>20946</v>
      </c>
      <c r="B2" s="108">
        <v>22</v>
      </c>
      <c r="C2" s="109">
        <v>85.1006</v>
      </c>
      <c r="D2" s="109">
        <v>85.1201</v>
      </c>
      <c r="E2" s="206">
        <f aca="true" t="shared" si="0" ref="E2:E25">D2-C2</f>
        <v>0.019499999999993634</v>
      </c>
      <c r="F2" s="110">
        <f aca="true" t="shared" si="1" ref="F2:F25">((10^6)*E2/G2)</f>
        <v>73.25319308787991</v>
      </c>
      <c r="G2" s="111">
        <f aca="true" t="shared" si="2" ref="G2:G7">I2-J2</f>
        <v>266.20000000000005</v>
      </c>
      <c r="H2" s="108">
        <v>1</v>
      </c>
      <c r="I2" s="112">
        <v>812.51</v>
      </c>
      <c r="J2" s="111">
        <v>546.31</v>
      </c>
    </row>
    <row r="3" spans="1:10" s="106" customFormat="1" ht="18.75" customHeight="1">
      <c r="A3" s="107"/>
      <c r="B3" s="108">
        <v>23</v>
      </c>
      <c r="C3" s="109">
        <v>87.6674</v>
      </c>
      <c r="D3" s="109">
        <v>87.6959</v>
      </c>
      <c r="E3" s="206">
        <f t="shared" si="0"/>
        <v>0.028499999999993975</v>
      </c>
      <c r="F3" s="110">
        <f t="shared" si="1"/>
        <v>102.15786077852883</v>
      </c>
      <c r="G3" s="111">
        <f t="shared" si="2"/>
        <v>278.98</v>
      </c>
      <c r="H3" s="108">
        <v>2</v>
      </c>
      <c r="I3" s="112">
        <v>791.35</v>
      </c>
      <c r="J3" s="111">
        <v>512.37</v>
      </c>
    </row>
    <row r="4" spans="1:10" s="106" customFormat="1" ht="18.75" customHeight="1">
      <c r="A4" s="107"/>
      <c r="B4" s="108">
        <v>24</v>
      </c>
      <c r="C4" s="109">
        <v>88.0213</v>
      </c>
      <c r="D4" s="109">
        <v>88.0458</v>
      </c>
      <c r="E4" s="206">
        <f t="shared" si="0"/>
        <v>0.024500000000003297</v>
      </c>
      <c r="F4" s="110">
        <f t="shared" si="1"/>
        <v>100.2044989775186</v>
      </c>
      <c r="G4" s="111">
        <f t="shared" si="2"/>
        <v>244.5</v>
      </c>
      <c r="H4" s="108">
        <v>3</v>
      </c>
      <c r="I4" s="112">
        <v>792.86</v>
      </c>
      <c r="J4" s="113">
        <v>548.36</v>
      </c>
    </row>
    <row r="5" spans="1:10" s="106" customFormat="1" ht="18.75" customHeight="1">
      <c r="A5" s="107">
        <v>20977</v>
      </c>
      <c r="B5" s="108">
        <v>13</v>
      </c>
      <c r="C5" s="109">
        <v>86.7095</v>
      </c>
      <c r="D5" s="109">
        <v>86.7328</v>
      </c>
      <c r="E5" s="206">
        <f t="shared" si="0"/>
        <v>0.023299999999991883</v>
      </c>
      <c r="F5" s="110">
        <f t="shared" si="1"/>
        <v>72.55628561639175</v>
      </c>
      <c r="G5" s="111">
        <f t="shared" si="2"/>
        <v>321.13</v>
      </c>
      <c r="H5" s="108">
        <v>4</v>
      </c>
      <c r="I5" s="112">
        <v>675.03</v>
      </c>
      <c r="J5" s="111">
        <v>353.9</v>
      </c>
    </row>
    <row r="6" spans="1:10" s="106" customFormat="1" ht="18.75" customHeight="1">
      <c r="A6" s="107"/>
      <c r="B6" s="108">
        <v>14</v>
      </c>
      <c r="C6" s="109">
        <v>85.9218</v>
      </c>
      <c r="D6" s="109">
        <v>85.9463</v>
      </c>
      <c r="E6" s="206">
        <f t="shared" si="0"/>
        <v>0.024499999999989086</v>
      </c>
      <c r="F6" s="110">
        <f t="shared" si="1"/>
        <v>82.00013387773308</v>
      </c>
      <c r="G6" s="111">
        <f t="shared" si="2"/>
        <v>298.78</v>
      </c>
      <c r="H6" s="108">
        <v>5</v>
      </c>
      <c r="I6" s="112">
        <v>694.03</v>
      </c>
      <c r="J6" s="111">
        <v>395.25</v>
      </c>
    </row>
    <row r="7" spans="1:10" s="106" customFormat="1" ht="18.75" customHeight="1">
      <c r="A7" s="107"/>
      <c r="B7" s="108">
        <v>15</v>
      </c>
      <c r="C7" s="109">
        <v>86.9785</v>
      </c>
      <c r="D7" s="109">
        <v>86.996</v>
      </c>
      <c r="E7" s="206">
        <f t="shared" si="0"/>
        <v>0.017499999999998295</v>
      </c>
      <c r="F7" s="110">
        <f t="shared" si="1"/>
        <v>67.31804893059814</v>
      </c>
      <c r="G7" s="111">
        <f t="shared" si="2"/>
        <v>259.96000000000004</v>
      </c>
      <c r="H7" s="108">
        <v>6</v>
      </c>
      <c r="I7" s="112">
        <v>767.82</v>
      </c>
      <c r="J7" s="111">
        <v>507.86</v>
      </c>
    </row>
    <row r="8" spans="1:10" s="106" customFormat="1" ht="18.75" customHeight="1">
      <c r="A8" s="107">
        <v>21022</v>
      </c>
      <c r="B8" s="108">
        <v>28</v>
      </c>
      <c r="C8" s="109">
        <v>87.2095</v>
      </c>
      <c r="D8" s="109">
        <v>87.2327</v>
      </c>
      <c r="E8" s="206">
        <f t="shared" si="0"/>
        <v>0.023199999999988563</v>
      </c>
      <c r="F8" s="110">
        <f t="shared" si="1"/>
        <v>75.35158660556874</v>
      </c>
      <c r="G8" s="111">
        <f aca="true" t="shared" si="3" ref="G8:G25">I8-J8</f>
        <v>307.89000000000004</v>
      </c>
      <c r="H8" s="108">
        <v>7</v>
      </c>
      <c r="I8" s="112">
        <v>642.35</v>
      </c>
      <c r="J8" s="111">
        <v>334.46</v>
      </c>
    </row>
    <row r="9" spans="1:10" s="106" customFormat="1" ht="18.75" customHeight="1">
      <c r="A9" s="107"/>
      <c r="B9" s="108">
        <v>29</v>
      </c>
      <c r="C9" s="109">
        <v>85.2415</v>
      </c>
      <c r="D9" s="109">
        <v>85.2621</v>
      </c>
      <c r="E9" s="206">
        <f t="shared" si="0"/>
        <v>0.020600000000001728</v>
      </c>
      <c r="F9" s="110">
        <f t="shared" si="1"/>
        <v>68.61177724487652</v>
      </c>
      <c r="G9" s="111">
        <f t="shared" si="3"/>
        <v>300.24</v>
      </c>
      <c r="H9" s="108">
        <v>8</v>
      </c>
      <c r="I9" s="112">
        <v>804.77</v>
      </c>
      <c r="J9" s="111">
        <v>504.53</v>
      </c>
    </row>
    <row r="10" spans="1:10" s="106" customFormat="1" ht="18.75" customHeight="1">
      <c r="A10" s="107"/>
      <c r="B10" s="108">
        <v>30</v>
      </c>
      <c r="C10" s="109">
        <v>84.9528</v>
      </c>
      <c r="D10" s="109">
        <v>84.9737</v>
      </c>
      <c r="E10" s="206">
        <f t="shared" si="0"/>
        <v>0.020899999999997476</v>
      </c>
      <c r="F10" s="110">
        <f t="shared" si="1"/>
        <v>70.6391320512302</v>
      </c>
      <c r="G10" s="111">
        <f t="shared" si="3"/>
        <v>295.86999999999995</v>
      </c>
      <c r="H10" s="108">
        <v>9</v>
      </c>
      <c r="I10" s="112">
        <v>661.67</v>
      </c>
      <c r="J10" s="113">
        <v>365.8</v>
      </c>
    </row>
    <row r="11" spans="1:10" s="106" customFormat="1" ht="18.75" customHeight="1">
      <c r="A11" s="107">
        <v>21029</v>
      </c>
      <c r="B11" s="108">
        <v>31</v>
      </c>
      <c r="C11" s="109">
        <v>84.8531</v>
      </c>
      <c r="D11" s="109">
        <v>84.8821</v>
      </c>
      <c r="E11" s="206">
        <f t="shared" si="0"/>
        <v>0.028999999999996362</v>
      </c>
      <c r="F11" s="110">
        <f t="shared" si="1"/>
        <v>117.54215304797492</v>
      </c>
      <c r="G11" s="111">
        <f t="shared" si="3"/>
        <v>246.7199999999999</v>
      </c>
      <c r="H11" s="108">
        <v>10</v>
      </c>
      <c r="I11" s="112">
        <v>802.3</v>
      </c>
      <c r="J11" s="111">
        <v>555.58</v>
      </c>
    </row>
    <row r="12" spans="1:10" s="106" customFormat="1" ht="18.75" customHeight="1">
      <c r="A12" s="107"/>
      <c r="B12" s="108">
        <v>32</v>
      </c>
      <c r="C12" s="109">
        <v>85.008</v>
      </c>
      <c r="D12" s="109">
        <v>85.0385</v>
      </c>
      <c r="E12" s="206">
        <f t="shared" si="0"/>
        <v>0.030500000000003524</v>
      </c>
      <c r="F12" s="110">
        <f t="shared" si="1"/>
        <v>115.36861217234757</v>
      </c>
      <c r="G12" s="111">
        <f t="shared" si="3"/>
        <v>264.37</v>
      </c>
      <c r="H12" s="108">
        <v>11</v>
      </c>
      <c r="I12" s="112">
        <v>793.45</v>
      </c>
      <c r="J12" s="111">
        <v>529.08</v>
      </c>
    </row>
    <row r="13" spans="1:10" s="106" customFormat="1" ht="18.75" customHeight="1">
      <c r="A13" s="107"/>
      <c r="B13" s="108">
        <v>33</v>
      </c>
      <c r="C13" s="109">
        <v>84.9704</v>
      </c>
      <c r="D13" s="109">
        <v>85.0005</v>
      </c>
      <c r="E13" s="206">
        <f t="shared" si="0"/>
        <v>0.030100000000004457</v>
      </c>
      <c r="F13" s="110">
        <f t="shared" si="1"/>
        <v>102.87784537563898</v>
      </c>
      <c r="G13" s="111">
        <f t="shared" si="3"/>
        <v>292.58000000000004</v>
      </c>
      <c r="H13" s="108">
        <v>12</v>
      </c>
      <c r="I13" s="112">
        <v>622.61</v>
      </c>
      <c r="J13" s="113">
        <v>330.03</v>
      </c>
    </row>
    <row r="14" spans="1:10" s="106" customFormat="1" ht="18.75" customHeight="1">
      <c r="A14" s="107">
        <v>21040</v>
      </c>
      <c r="B14" s="108">
        <v>1</v>
      </c>
      <c r="C14" s="109">
        <v>85.4238</v>
      </c>
      <c r="D14" s="109">
        <v>85.4265</v>
      </c>
      <c r="E14" s="206">
        <f t="shared" si="0"/>
        <v>0.0027000000000043656</v>
      </c>
      <c r="F14" s="110">
        <f t="shared" si="1"/>
        <v>8.10324129653171</v>
      </c>
      <c r="G14" s="111">
        <f t="shared" si="3"/>
        <v>333.2</v>
      </c>
      <c r="H14" s="108">
        <v>13</v>
      </c>
      <c r="I14" s="112">
        <v>670.41</v>
      </c>
      <c r="J14" s="111">
        <v>337.21</v>
      </c>
    </row>
    <row r="15" spans="1:10" s="106" customFormat="1" ht="18.75" customHeight="1">
      <c r="A15" s="107"/>
      <c r="B15" s="108">
        <v>2</v>
      </c>
      <c r="C15" s="109">
        <v>87.472</v>
      </c>
      <c r="D15" s="109">
        <v>87.4736</v>
      </c>
      <c r="E15" s="206">
        <f t="shared" si="0"/>
        <v>0.001600000000010482</v>
      </c>
      <c r="F15" s="110">
        <f t="shared" si="1"/>
        <v>5.639959110333398</v>
      </c>
      <c r="G15" s="111">
        <f t="shared" si="3"/>
        <v>283.69000000000005</v>
      </c>
      <c r="H15" s="108">
        <v>14</v>
      </c>
      <c r="I15" s="112">
        <v>818.44</v>
      </c>
      <c r="J15" s="111">
        <v>534.75</v>
      </c>
    </row>
    <row r="16" spans="1:10" s="106" customFormat="1" ht="18.75" customHeight="1">
      <c r="A16" s="107"/>
      <c r="B16" s="108">
        <v>3</v>
      </c>
      <c r="C16" s="109">
        <v>85.882</v>
      </c>
      <c r="D16" s="109">
        <v>85.8863</v>
      </c>
      <c r="E16" s="206">
        <f t="shared" si="0"/>
        <v>0.004300000000000637</v>
      </c>
      <c r="F16" s="110">
        <f t="shared" si="1"/>
        <v>14.130327626435665</v>
      </c>
      <c r="G16" s="111">
        <f t="shared" si="3"/>
        <v>304.30999999999995</v>
      </c>
      <c r="H16" s="108">
        <v>15</v>
      </c>
      <c r="I16" s="112">
        <v>810.43</v>
      </c>
      <c r="J16" s="113">
        <v>506.12</v>
      </c>
    </row>
    <row r="17" spans="1:10" s="106" customFormat="1" ht="18.75" customHeight="1">
      <c r="A17" s="107">
        <v>21051</v>
      </c>
      <c r="B17" s="108">
        <v>4</v>
      </c>
      <c r="C17" s="109">
        <v>85.0311</v>
      </c>
      <c r="D17" s="109">
        <v>85.0362</v>
      </c>
      <c r="E17" s="206">
        <f t="shared" si="0"/>
        <v>0.005099999999998772</v>
      </c>
      <c r="F17" s="110">
        <f t="shared" si="1"/>
        <v>18.44017789347642</v>
      </c>
      <c r="G17" s="111">
        <f t="shared" si="3"/>
        <v>276.56999999999994</v>
      </c>
      <c r="H17" s="108">
        <v>16</v>
      </c>
      <c r="I17" s="112">
        <v>834.78</v>
      </c>
      <c r="J17" s="111">
        <v>558.21</v>
      </c>
    </row>
    <row r="18" spans="1:10" s="106" customFormat="1" ht="18.75" customHeight="1">
      <c r="A18" s="107"/>
      <c r="B18" s="108">
        <v>5</v>
      </c>
      <c r="C18" s="109">
        <v>85.0678</v>
      </c>
      <c r="D18" s="109">
        <v>85.0746</v>
      </c>
      <c r="E18" s="206">
        <f t="shared" si="0"/>
        <v>0.006799999999998363</v>
      </c>
      <c r="F18" s="110">
        <f t="shared" si="1"/>
        <v>20.829504380317232</v>
      </c>
      <c r="G18" s="111">
        <f t="shared" si="3"/>
        <v>326.46</v>
      </c>
      <c r="H18" s="108">
        <v>17</v>
      </c>
      <c r="I18" s="112">
        <v>640.25</v>
      </c>
      <c r="J18" s="111">
        <v>313.79</v>
      </c>
    </row>
    <row r="19" spans="1:10" s="106" customFormat="1" ht="18.75" customHeight="1">
      <c r="A19" s="107"/>
      <c r="B19" s="108">
        <v>6</v>
      </c>
      <c r="C19" s="109">
        <v>87.4287</v>
      </c>
      <c r="D19" s="109">
        <v>87.4344</v>
      </c>
      <c r="E19" s="206">
        <f t="shared" si="0"/>
        <v>0.005699999999990268</v>
      </c>
      <c r="F19" s="110">
        <f t="shared" si="1"/>
        <v>18.119397291595995</v>
      </c>
      <c r="G19" s="111">
        <f t="shared" si="3"/>
        <v>314.58000000000004</v>
      </c>
      <c r="H19" s="108">
        <v>18</v>
      </c>
      <c r="I19" s="112">
        <v>687.47</v>
      </c>
      <c r="J19" s="113">
        <v>372.89</v>
      </c>
    </row>
    <row r="20" spans="1:10" s="106" customFormat="1" ht="18.75" customHeight="1">
      <c r="A20" s="107">
        <v>21059</v>
      </c>
      <c r="B20" s="108">
        <v>7</v>
      </c>
      <c r="C20" s="109">
        <v>86.4702</v>
      </c>
      <c r="D20" s="109">
        <v>86.4737</v>
      </c>
      <c r="E20" s="206">
        <f t="shared" si="0"/>
        <v>0.0034999999999882903</v>
      </c>
      <c r="F20" s="110">
        <f t="shared" si="1"/>
        <v>12.651364539990203</v>
      </c>
      <c r="G20" s="111">
        <f t="shared" si="3"/>
        <v>276.65000000000003</v>
      </c>
      <c r="H20" s="108">
        <v>19</v>
      </c>
      <c r="I20" s="112">
        <v>638.7</v>
      </c>
      <c r="J20" s="114">
        <v>362.05</v>
      </c>
    </row>
    <row r="21" spans="1:10" s="106" customFormat="1" ht="18.75" customHeight="1">
      <c r="A21" s="107"/>
      <c r="B21" s="108">
        <v>8</v>
      </c>
      <c r="C21" s="109">
        <v>84.8224</v>
      </c>
      <c r="D21" s="109">
        <v>84.8264</v>
      </c>
      <c r="E21" s="206">
        <f t="shared" si="0"/>
        <v>0.0040000000000048885</v>
      </c>
      <c r="F21" s="110">
        <f t="shared" si="1"/>
        <v>14.10884977603925</v>
      </c>
      <c r="G21" s="111">
        <f t="shared" si="3"/>
        <v>283.51000000000005</v>
      </c>
      <c r="H21" s="108">
        <v>20</v>
      </c>
      <c r="I21" s="112">
        <v>651.6</v>
      </c>
      <c r="J21" s="111">
        <v>368.09</v>
      </c>
    </row>
    <row r="22" spans="1:10" s="106" customFormat="1" ht="18.75" customHeight="1">
      <c r="A22" s="107"/>
      <c r="B22" s="108">
        <v>9</v>
      </c>
      <c r="C22" s="109">
        <v>87.665</v>
      </c>
      <c r="D22" s="109">
        <v>87.6702</v>
      </c>
      <c r="E22" s="206">
        <f t="shared" si="0"/>
        <v>0.005199999999987881</v>
      </c>
      <c r="F22" s="110">
        <f t="shared" si="1"/>
        <v>20.341104678406666</v>
      </c>
      <c r="G22" s="111">
        <f t="shared" si="3"/>
        <v>255.64000000000004</v>
      </c>
      <c r="H22" s="108">
        <v>21</v>
      </c>
      <c r="I22" s="112">
        <v>690.48</v>
      </c>
      <c r="J22" s="111">
        <v>434.84</v>
      </c>
    </row>
    <row r="23" spans="1:10" s="106" customFormat="1" ht="18.75" customHeight="1">
      <c r="A23" s="107">
        <v>21063</v>
      </c>
      <c r="B23" s="108">
        <v>10</v>
      </c>
      <c r="C23" s="109">
        <v>85.0881</v>
      </c>
      <c r="D23" s="109">
        <v>85.1131</v>
      </c>
      <c r="E23" s="206">
        <f t="shared" si="0"/>
        <v>0.025000000000005684</v>
      </c>
      <c r="F23" s="110">
        <f t="shared" si="1"/>
        <v>93.4544503009446</v>
      </c>
      <c r="G23" s="111">
        <f t="shared" si="3"/>
        <v>267.50999999999993</v>
      </c>
      <c r="H23" s="108">
        <v>22</v>
      </c>
      <c r="I23" s="112">
        <v>718.92</v>
      </c>
      <c r="J23" s="111">
        <v>451.41</v>
      </c>
    </row>
    <row r="24" spans="1:10" s="106" customFormat="1" ht="18.75" customHeight="1">
      <c r="A24" s="107"/>
      <c r="B24" s="108">
        <v>11</v>
      </c>
      <c r="C24" s="109">
        <v>86.11</v>
      </c>
      <c r="D24" s="109">
        <v>86.1343</v>
      </c>
      <c r="E24" s="206">
        <f t="shared" si="0"/>
        <v>0.024299999999996658</v>
      </c>
      <c r="F24" s="110">
        <f t="shared" si="1"/>
        <v>79.40398000194968</v>
      </c>
      <c r="G24" s="111">
        <f t="shared" si="3"/>
        <v>306.03</v>
      </c>
      <c r="H24" s="108">
        <v>23</v>
      </c>
      <c r="I24" s="112">
        <v>649.63</v>
      </c>
      <c r="J24" s="113">
        <v>343.6</v>
      </c>
    </row>
    <row r="25" spans="1:10" s="106" customFormat="1" ht="18.75" customHeight="1">
      <c r="A25" s="107"/>
      <c r="B25" s="108">
        <v>12</v>
      </c>
      <c r="C25" s="109">
        <v>84.8698</v>
      </c>
      <c r="D25" s="109">
        <v>84.8922</v>
      </c>
      <c r="E25" s="206">
        <f t="shared" si="0"/>
        <v>0.02240000000000464</v>
      </c>
      <c r="F25" s="110">
        <f t="shared" si="1"/>
        <v>85.35934761071809</v>
      </c>
      <c r="G25" s="111">
        <f t="shared" si="3"/>
        <v>262.41999999999996</v>
      </c>
      <c r="H25" s="108">
        <v>24</v>
      </c>
      <c r="I25" s="112">
        <v>826.86</v>
      </c>
      <c r="J25" s="113">
        <v>564.44</v>
      </c>
    </row>
    <row r="26" spans="1:10" ht="18.75" customHeight="1">
      <c r="A26" s="116">
        <v>21066</v>
      </c>
      <c r="B26" s="118">
        <v>10</v>
      </c>
      <c r="C26" s="119">
        <v>85.1005</v>
      </c>
      <c r="D26" s="119">
        <v>85.1345</v>
      </c>
      <c r="E26" s="206">
        <f aca="true" t="shared" si="4" ref="E26:E46">D26-C26</f>
        <v>0.034000000000006025</v>
      </c>
      <c r="F26" s="110">
        <f aca="true" t="shared" si="5" ref="F26:F46">((10^6)*E26/G26)</f>
        <v>113.23896752708085</v>
      </c>
      <c r="G26" s="111">
        <f aca="true" t="shared" si="6" ref="G26:G46">I26-J26</f>
        <v>300.25</v>
      </c>
      <c r="H26" s="108">
        <v>25</v>
      </c>
      <c r="I26" s="154">
        <v>838.86</v>
      </c>
      <c r="J26" s="115">
        <v>538.61</v>
      </c>
    </row>
    <row r="27" spans="1:10" ht="18.75" customHeight="1">
      <c r="A27" s="116"/>
      <c r="B27" s="118">
        <v>11</v>
      </c>
      <c r="C27" s="119">
        <v>86.093</v>
      </c>
      <c r="D27" s="119">
        <v>86.128</v>
      </c>
      <c r="E27" s="206">
        <f t="shared" si="4"/>
        <v>0.03499999999999659</v>
      </c>
      <c r="F27" s="110">
        <f t="shared" si="5"/>
        <v>100.87327434647544</v>
      </c>
      <c r="G27" s="111">
        <f t="shared" si="6"/>
        <v>346.97</v>
      </c>
      <c r="H27" s="108">
        <v>26</v>
      </c>
      <c r="I27" s="154">
        <v>684.75</v>
      </c>
      <c r="J27" s="115">
        <v>337.78</v>
      </c>
    </row>
    <row r="28" spans="1:10" ht="18.75" customHeight="1">
      <c r="A28" s="116"/>
      <c r="B28" s="118">
        <v>12</v>
      </c>
      <c r="C28" s="119">
        <v>84.8445</v>
      </c>
      <c r="D28" s="119">
        <v>84.8822</v>
      </c>
      <c r="E28" s="206">
        <f t="shared" si="4"/>
        <v>0.037700000000000955</v>
      </c>
      <c r="F28" s="110">
        <f t="shared" si="5"/>
        <v>130.93460216025062</v>
      </c>
      <c r="G28" s="111">
        <f t="shared" si="6"/>
        <v>287.92999999999995</v>
      </c>
      <c r="H28" s="108">
        <v>27</v>
      </c>
      <c r="I28" s="154">
        <v>792.06</v>
      </c>
      <c r="J28" s="115">
        <v>504.13</v>
      </c>
    </row>
    <row r="29" spans="1:10" ht="18.75" customHeight="1">
      <c r="A29" s="116">
        <v>21078</v>
      </c>
      <c r="B29" s="118">
        <v>13</v>
      </c>
      <c r="C29" s="119">
        <v>86.7321</v>
      </c>
      <c r="D29" s="119">
        <v>86.7472</v>
      </c>
      <c r="E29" s="206">
        <f t="shared" si="4"/>
        <v>0.015100000000003888</v>
      </c>
      <c r="F29" s="110">
        <f t="shared" si="5"/>
        <v>52.51991235088828</v>
      </c>
      <c r="G29" s="111">
        <f t="shared" si="6"/>
        <v>287.51</v>
      </c>
      <c r="H29" s="108">
        <v>28</v>
      </c>
      <c r="I29" s="154">
        <v>814.88</v>
      </c>
      <c r="J29" s="115">
        <v>527.37</v>
      </c>
    </row>
    <row r="30" spans="1:10" ht="18.75" customHeight="1">
      <c r="A30" s="116"/>
      <c r="B30" s="118">
        <v>14</v>
      </c>
      <c r="C30" s="119">
        <v>85.9446</v>
      </c>
      <c r="D30" s="119">
        <v>85.9614</v>
      </c>
      <c r="E30" s="206">
        <f t="shared" si="4"/>
        <v>0.01680000000000348</v>
      </c>
      <c r="F30" s="110">
        <f t="shared" si="5"/>
        <v>50.95077790920898</v>
      </c>
      <c r="G30" s="111">
        <f t="shared" si="6"/>
        <v>329.73</v>
      </c>
      <c r="H30" s="108">
        <v>29</v>
      </c>
      <c r="I30" s="154">
        <v>723.24</v>
      </c>
      <c r="J30" s="115">
        <v>393.51</v>
      </c>
    </row>
    <row r="31" spans="1:10" ht="18.75" customHeight="1">
      <c r="A31" s="116"/>
      <c r="B31" s="118">
        <v>15</v>
      </c>
      <c r="C31" s="119">
        <v>87.0095</v>
      </c>
      <c r="D31" s="119">
        <v>87.0255</v>
      </c>
      <c r="E31" s="206">
        <f t="shared" si="4"/>
        <v>0.015999999999991132</v>
      </c>
      <c r="F31" s="110">
        <f t="shared" si="5"/>
        <v>54.99604715907995</v>
      </c>
      <c r="G31" s="111">
        <f t="shared" si="6"/>
        <v>290.93000000000006</v>
      </c>
      <c r="H31" s="108">
        <v>30</v>
      </c>
      <c r="I31" s="154">
        <v>843.32</v>
      </c>
      <c r="J31" s="115">
        <v>552.39</v>
      </c>
    </row>
    <row r="32" spans="1:10" ht="18.75" customHeight="1">
      <c r="A32" s="116">
        <v>21085</v>
      </c>
      <c r="B32" s="118">
        <v>16</v>
      </c>
      <c r="C32" s="119">
        <v>86.1612</v>
      </c>
      <c r="D32" s="119">
        <v>86.1651</v>
      </c>
      <c r="E32" s="206">
        <f t="shared" si="4"/>
        <v>0.003900000000001569</v>
      </c>
      <c r="F32" s="110">
        <f t="shared" si="5"/>
        <v>12.429882712906581</v>
      </c>
      <c r="G32" s="111">
        <f t="shared" si="6"/>
        <v>313.76</v>
      </c>
      <c r="H32" s="108">
        <v>31</v>
      </c>
      <c r="I32" s="154">
        <v>824.03</v>
      </c>
      <c r="J32" s="115">
        <v>510.27</v>
      </c>
    </row>
    <row r="33" spans="1:10" ht="18.75" customHeight="1">
      <c r="A33" s="116"/>
      <c r="B33" s="118">
        <v>17</v>
      </c>
      <c r="C33" s="119">
        <v>87.2435</v>
      </c>
      <c r="D33" s="119">
        <v>87.2479</v>
      </c>
      <c r="E33" s="206">
        <f t="shared" si="4"/>
        <v>0.004400000000003956</v>
      </c>
      <c r="F33" s="110">
        <f t="shared" si="5"/>
        <v>12.901334115243971</v>
      </c>
      <c r="G33" s="111">
        <f t="shared" si="6"/>
        <v>341.05</v>
      </c>
      <c r="H33" s="108">
        <v>32</v>
      </c>
      <c r="I33" s="154">
        <v>705.46</v>
      </c>
      <c r="J33" s="115">
        <v>364.41</v>
      </c>
    </row>
    <row r="34" spans="1:10" ht="18.75" customHeight="1">
      <c r="A34" s="116"/>
      <c r="B34" s="118">
        <v>18</v>
      </c>
      <c r="C34" s="119">
        <v>85.1682</v>
      </c>
      <c r="D34" s="119">
        <v>85.1716</v>
      </c>
      <c r="E34" s="206">
        <f t="shared" si="4"/>
        <v>0.0033999999999991815</v>
      </c>
      <c r="F34" s="110">
        <f t="shared" si="5"/>
        <v>10.395328217198708</v>
      </c>
      <c r="G34" s="111">
        <f t="shared" si="6"/>
        <v>327.07</v>
      </c>
      <c r="H34" s="108">
        <v>33</v>
      </c>
      <c r="I34" s="154">
        <v>693.26</v>
      </c>
      <c r="J34" s="115">
        <v>366.19</v>
      </c>
    </row>
    <row r="35" spans="1:10" ht="18.75" customHeight="1">
      <c r="A35" s="116">
        <v>21101</v>
      </c>
      <c r="B35" s="118">
        <v>10</v>
      </c>
      <c r="C35" s="119">
        <v>85.0986</v>
      </c>
      <c r="D35" s="119">
        <v>85.1105</v>
      </c>
      <c r="E35" s="206">
        <f t="shared" si="4"/>
        <v>0.011899999999997135</v>
      </c>
      <c r="F35" s="110">
        <f t="shared" si="5"/>
        <v>42.736577482482076</v>
      </c>
      <c r="G35" s="111">
        <f t="shared" si="6"/>
        <v>278.45000000000005</v>
      </c>
      <c r="H35" s="108">
        <v>34</v>
      </c>
      <c r="I35" s="154">
        <v>787.46</v>
      </c>
      <c r="J35" s="115">
        <v>509.01</v>
      </c>
    </row>
    <row r="36" spans="1:10" ht="18.75" customHeight="1">
      <c r="A36" s="116"/>
      <c r="B36" s="118">
        <v>11</v>
      </c>
      <c r="C36" s="119">
        <v>86.1154</v>
      </c>
      <c r="D36" s="119">
        <v>86.121</v>
      </c>
      <c r="E36" s="206">
        <f t="shared" si="4"/>
        <v>0.00560000000000116</v>
      </c>
      <c r="F36" s="110">
        <f t="shared" si="5"/>
        <v>17.58959700977215</v>
      </c>
      <c r="G36" s="111">
        <f t="shared" si="6"/>
        <v>318.37</v>
      </c>
      <c r="H36" s="108">
        <v>35</v>
      </c>
      <c r="I36" s="154">
        <v>644.64</v>
      </c>
      <c r="J36" s="115">
        <v>326.27</v>
      </c>
    </row>
    <row r="37" spans="1:10" ht="18.75" customHeight="1">
      <c r="A37" s="116"/>
      <c r="B37" s="118">
        <v>12</v>
      </c>
      <c r="C37" s="119">
        <v>84.8478</v>
      </c>
      <c r="D37" s="119">
        <v>84.8549</v>
      </c>
      <c r="E37" s="206">
        <f t="shared" si="4"/>
        <v>0.007099999999994111</v>
      </c>
      <c r="F37" s="110">
        <f t="shared" si="5"/>
        <v>25.32277623223522</v>
      </c>
      <c r="G37" s="111">
        <f t="shared" si="6"/>
        <v>280.38</v>
      </c>
      <c r="H37" s="108">
        <v>36</v>
      </c>
      <c r="I37" s="154">
        <v>863.54</v>
      </c>
      <c r="J37" s="115">
        <v>583.16</v>
      </c>
    </row>
    <row r="38" spans="1:10" ht="18.75" customHeight="1">
      <c r="A38" s="116">
        <v>21108</v>
      </c>
      <c r="B38" s="118">
        <v>13</v>
      </c>
      <c r="C38" s="119">
        <v>86.7556</v>
      </c>
      <c r="D38" s="119">
        <v>86.7612</v>
      </c>
      <c r="E38" s="206">
        <f t="shared" si="4"/>
        <v>0.00560000000000116</v>
      </c>
      <c r="F38" s="110">
        <f t="shared" si="5"/>
        <v>18.396241910584934</v>
      </c>
      <c r="G38" s="111">
        <f t="shared" si="6"/>
        <v>304.41</v>
      </c>
      <c r="H38" s="108">
        <v>37</v>
      </c>
      <c r="I38" s="154">
        <v>807.34</v>
      </c>
      <c r="J38" s="115">
        <v>502.93</v>
      </c>
    </row>
    <row r="39" spans="1:10" ht="18.75" customHeight="1">
      <c r="A39" s="116"/>
      <c r="B39" s="118">
        <v>14</v>
      </c>
      <c r="C39" s="119">
        <v>85.9552</v>
      </c>
      <c r="D39" s="119">
        <v>85.9781</v>
      </c>
      <c r="E39" s="206">
        <f t="shared" si="4"/>
        <v>0.022899999999992815</v>
      </c>
      <c r="F39" s="110">
        <f t="shared" si="5"/>
        <v>82.94396754678841</v>
      </c>
      <c r="G39" s="111">
        <f t="shared" si="6"/>
        <v>276.09000000000003</v>
      </c>
      <c r="H39" s="108">
        <v>38</v>
      </c>
      <c r="I39" s="154">
        <v>813.58</v>
      </c>
      <c r="J39" s="115">
        <v>537.49</v>
      </c>
    </row>
    <row r="40" spans="1:10" ht="18.75" customHeight="1">
      <c r="A40" s="116"/>
      <c r="B40" s="118">
        <v>15</v>
      </c>
      <c r="C40" s="119">
        <v>87.0081</v>
      </c>
      <c r="D40" s="119">
        <v>87.0208</v>
      </c>
      <c r="E40" s="206">
        <f t="shared" si="4"/>
        <v>0.01269999999999527</v>
      </c>
      <c r="F40" s="110">
        <f t="shared" si="5"/>
        <v>44.81614792855979</v>
      </c>
      <c r="G40" s="111">
        <f t="shared" si="6"/>
        <v>283.37999999999994</v>
      </c>
      <c r="H40" s="108">
        <v>39</v>
      </c>
      <c r="I40" s="154">
        <v>705.42</v>
      </c>
      <c r="J40" s="115">
        <v>422.04</v>
      </c>
    </row>
    <row r="41" spans="1:10" ht="18.75" customHeight="1">
      <c r="A41" s="116">
        <v>21120</v>
      </c>
      <c r="B41" s="118">
        <v>16</v>
      </c>
      <c r="C41" s="119">
        <v>86.1878</v>
      </c>
      <c r="D41" s="119">
        <v>86.1968</v>
      </c>
      <c r="E41" s="206">
        <f t="shared" si="4"/>
        <v>0.009000000000000341</v>
      </c>
      <c r="F41" s="110">
        <f t="shared" si="5"/>
        <v>28.7273771904636</v>
      </c>
      <c r="G41" s="111">
        <f t="shared" si="6"/>
        <v>313.29</v>
      </c>
      <c r="H41" s="108">
        <v>40</v>
      </c>
      <c r="I41" s="154">
        <v>633.46</v>
      </c>
      <c r="J41" s="115">
        <v>320.17</v>
      </c>
    </row>
    <row r="42" spans="1:10" ht="18.75" customHeight="1">
      <c r="A42" s="116"/>
      <c r="B42" s="118">
        <v>17</v>
      </c>
      <c r="C42" s="119">
        <v>87.2494</v>
      </c>
      <c r="D42" s="119">
        <v>87.2618</v>
      </c>
      <c r="E42" s="206">
        <f t="shared" si="4"/>
        <v>0.012399999999999523</v>
      </c>
      <c r="F42" s="110">
        <f t="shared" si="5"/>
        <v>42.509427493999056</v>
      </c>
      <c r="G42" s="111">
        <f t="shared" si="6"/>
        <v>291.7</v>
      </c>
      <c r="H42" s="108">
        <v>41</v>
      </c>
      <c r="I42" s="154">
        <v>672.24</v>
      </c>
      <c r="J42" s="115">
        <v>380.54</v>
      </c>
    </row>
    <row r="43" spans="1:10" ht="18.75" customHeight="1">
      <c r="A43" s="116"/>
      <c r="B43" s="118">
        <v>18</v>
      </c>
      <c r="C43" s="119">
        <v>85.1805</v>
      </c>
      <c r="D43" s="119">
        <v>85.2308</v>
      </c>
      <c r="E43" s="206">
        <f t="shared" si="4"/>
        <v>0.05030000000000712</v>
      </c>
      <c r="F43" s="110">
        <f t="shared" si="5"/>
        <v>153.79441081149366</v>
      </c>
      <c r="G43" s="111">
        <f t="shared" si="6"/>
        <v>327.06</v>
      </c>
      <c r="H43" s="108">
        <v>42</v>
      </c>
      <c r="I43" s="154">
        <v>600.86</v>
      </c>
      <c r="J43" s="115">
        <v>273.8</v>
      </c>
    </row>
    <row r="44" spans="1:10" ht="18.75" customHeight="1">
      <c r="A44" s="116">
        <v>21131</v>
      </c>
      <c r="B44" s="118">
        <v>28</v>
      </c>
      <c r="C44" s="119">
        <v>87.213</v>
      </c>
      <c r="D44" s="119">
        <v>87.2251</v>
      </c>
      <c r="E44" s="206">
        <f t="shared" si="4"/>
        <v>0.012100000000003774</v>
      </c>
      <c r="F44" s="110">
        <f t="shared" si="5"/>
        <v>47.23979073945411</v>
      </c>
      <c r="G44" s="111">
        <f t="shared" si="6"/>
        <v>256.14</v>
      </c>
      <c r="H44" s="108">
        <v>43</v>
      </c>
      <c r="I44" s="154">
        <v>808.38</v>
      </c>
      <c r="J44" s="115">
        <v>552.24</v>
      </c>
    </row>
    <row r="45" spans="1:10" ht="18.75" customHeight="1">
      <c r="A45" s="116"/>
      <c r="B45" s="118">
        <v>29</v>
      </c>
      <c r="C45" s="119">
        <v>85.2242</v>
      </c>
      <c r="D45" s="119">
        <v>85.2369</v>
      </c>
      <c r="E45" s="206">
        <f t="shared" si="4"/>
        <v>0.012700000000009481</v>
      </c>
      <c r="F45" s="110">
        <f t="shared" si="5"/>
        <v>51.79022918199774</v>
      </c>
      <c r="G45" s="111">
        <f t="shared" si="6"/>
        <v>245.2199999999999</v>
      </c>
      <c r="H45" s="108">
        <v>44</v>
      </c>
      <c r="I45" s="154">
        <v>886.91</v>
      </c>
      <c r="J45" s="115">
        <v>641.69</v>
      </c>
    </row>
    <row r="46" spans="1:10" ht="18.75" customHeight="1">
      <c r="A46" s="116"/>
      <c r="B46" s="118">
        <v>30</v>
      </c>
      <c r="C46" s="119">
        <v>84.9498</v>
      </c>
      <c r="D46" s="119">
        <v>84.96</v>
      </c>
      <c r="E46" s="206">
        <f t="shared" si="4"/>
        <v>0.010199999999997544</v>
      </c>
      <c r="F46" s="110">
        <f t="shared" si="5"/>
        <v>37.93654926171588</v>
      </c>
      <c r="G46" s="111">
        <f t="shared" si="6"/>
        <v>268.8699999999999</v>
      </c>
      <c r="H46" s="108">
        <v>45</v>
      </c>
      <c r="I46" s="154">
        <v>787.31</v>
      </c>
      <c r="J46" s="115">
        <v>518.44</v>
      </c>
    </row>
    <row r="47" spans="1:10" ht="18.75" customHeight="1">
      <c r="A47" s="116">
        <v>21135</v>
      </c>
      <c r="B47" s="118">
        <v>31</v>
      </c>
      <c r="C47" s="119">
        <v>84.9081</v>
      </c>
      <c r="D47" s="119">
        <v>84.9207</v>
      </c>
      <c r="E47" s="206">
        <f aca="true" t="shared" si="7" ref="E47:E59">D47-C47</f>
        <v>0.012599999999991951</v>
      </c>
      <c r="F47" s="110">
        <f aca="true" t="shared" si="8" ref="F47:F59">((10^6)*E47/G47)</f>
        <v>42.11511464667408</v>
      </c>
      <c r="G47" s="111">
        <f aca="true" t="shared" si="9" ref="G47:G110">I47-J47</f>
        <v>299.18</v>
      </c>
      <c r="H47" s="108">
        <v>46</v>
      </c>
      <c r="I47" s="154">
        <v>800.25</v>
      </c>
      <c r="J47" s="115">
        <v>501.07</v>
      </c>
    </row>
    <row r="48" spans="1:10" ht="18.75" customHeight="1">
      <c r="A48" s="116"/>
      <c r="B48" s="118">
        <v>32</v>
      </c>
      <c r="C48" s="119">
        <v>85.0456</v>
      </c>
      <c r="D48" s="119">
        <v>85.057</v>
      </c>
      <c r="E48" s="206">
        <f t="shared" si="7"/>
        <v>0.011400000000008959</v>
      </c>
      <c r="F48" s="110">
        <f t="shared" si="8"/>
        <v>36.730354093530174</v>
      </c>
      <c r="G48" s="111">
        <f t="shared" si="9"/>
        <v>310.36999999999995</v>
      </c>
      <c r="H48" s="108">
        <v>47</v>
      </c>
      <c r="I48" s="154">
        <v>678.43</v>
      </c>
      <c r="J48" s="115">
        <v>368.06</v>
      </c>
    </row>
    <row r="49" spans="1:10" ht="18.75" customHeight="1">
      <c r="A49" s="116"/>
      <c r="B49" s="118">
        <v>33</v>
      </c>
      <c r="C49" s="119">
        <v>86.0131</v>
      </c>
      <c r="D49" s="119">
        <v>86.0221</v>
      </c>
      <c r="E49" s="206">
        <f t="shared" si="7"/>
        <v>0.009000000000000341</v>
      </c>
      <c r="F49" s="110">
        <f t="shared" si="8"/>
        <v>29.124328522426836</v>
      </c>
      <c r="G49" s="111">
        <f t="shared" si="9"/>
        <v>309.02000000000004</v>
      </c>
      <c r="H49" s="108">
        <v>48</v>
      </c>
      <c r="I49" s="154">
        <v>616.83</v>
      </c>
      <c r="J49" s="115">
        <v>307.81</v>
      </c>
    </row>
    <row r="50" spans="1:10" ht="18.75" customHeight="1">
      <c r="A50" s="116">
        <v>21150</v>
      </c>
      <c r="B50" s="118">
        <v>34</v>
      </c>
      <c r="C50" s="119">
        <v>83.74</v>
      </c>
      <c r="D50" s="119">
        <v>83.7496</v>
      </c>
      <c r="E50" s="206">
        <f t="shared" si="7"/>
        <v>0.009600000000006048</v>
      </c>
      <c r="F50" s="110">
        <f t="shared" si="8"/>
        <v>30.026272988884173</v>
      </c>
      <c r="G50" s="111">
        <f t="shared" si="9"/>
        <v>319.72</v>
      </c>
      <c r="H50" s="108">
        <v>49</v>
      </c>
      <c r="I50" s="154">
        <v>683.45</v>
      </c>
      <c r="J50" s="115">
        <v>363.73</v>
      </c>
    </row>
    <row r="51" spans="1:10" ht="18.75" customHeight="1">
      <c r="A51" s="116"/>
      <c r="B51" s="118">
        <v>35</v>
      </c>
      <c r="C51" s="119">
        <v>85.016</v>
      </c>
      <c r="D51" s="119">
        <v>85.026</v>
      </c>
      <c r="E51" s="206">
        <f t="shared" si="7"/>
        <v>0.009999999999990905</v>
      </c>
      <c r="F51" s="110">
        <f t="shared" si="8"/>
        <v>29.77785718536986</v>
      </c>
      <c r="G51" s="111">
        <f t="shared" si="9"/>
        <v>335.81999999999994</v>
      </c>
      <c r="H51" s="108">
        <v>50</v>
      </c>
      <c r="I51" s="154">
        <v>618.56</v>
      </c>
      <c r="J51" s="115">
        <v>282.74</v>
      </c>
    </row>
    <row r="52" spans="1:10" ht="18.75" customHeight="1">
      <c r="A52" s="116"/>
      <c r="B52" s="118">
        <v>36</v>
      </c>
      <c r="C52" s="119">
        <v>84.5873</v>
      </c>
      <c r="D52" s="119">
        <v>84.5941</v>
      </c>
      <c r="E52" s="206">
        <f t="shared" si="7"/>
        <v>0.006799999999998363</v>
      </c>
      <c r="F52" s="110">
        <f t="shared" si="8"/>
        <v>25.65747273892904</v>
      </c>
      <c r="G52" s="111">
        <f t="shared" si="9"/>
        <v>265.03</v>
      </c>
      <c r="H52" s="108">
        <v>51</v>
      </c>
      <c r="I52" s="154">
        <v>796.55</v>
      </c>
      <c r="J52" s="115">
        <v>531.52</v>
      </c>
    </row>
    <row r="53" spans="1:14" ht="18.75" customHeight="1">
      <c r="A53" s="116">
        <v>21200</v>
      </c>
      <c r="B53" s="118">
        <v>1</v>
      </c>
      <c r="C53" s="119">
        <v>85.373</v>
      </c>
      <c r="D53" s="119">
        <v>85.3936</v>
      </c>
      <c r="E53" s="207">
        <f t="shared" si="7"/>
        <v>0.020600000000001728</v>
      </c>
      <c r="F53" s="151">
        <f t="shared" si="8"/>
        <v>68.00026407870115</v>
      </c>
      <c r="G53" s="152">
        <f t="shared" si="9"/>
        <v>302.94</v>
      </c>
      <c r="H53" s="153">
        <v>52</v>
      </c>
      <c r="I53" s="154">
        <v>667.63</v>
      </c>
      <c r="J53" s="155">
        <v>364.69</v>
      </c>
      <c r="K53" s="121" t="s">
        <v>144</v>
      </c>
      <c r="L53" s="122"/>
      <c r="M53" s="122"/>
      <c r="N53" s="123"/>
    </row>
    <row r="54" spans="1:10" ht="18.75" customHeight="1">
      <c r="A54" s="116"/>
      <c r="B54" s="118">
        <v>2</v>
      </c>
      <c r="C54" s="119">
        <v>87.4406</v>
      </c>
      <c r="D54" s="119">
        <v>87.4591</v>
      </c>
      <c r="E54" s="207">
        <f t="shared" si="7"/>
        <v>0.01850000000000307</v>
      </c>
      <c r="F54" s="151">
        <f t="shared" si="8"/>
        <v>61.691343203958475</v>
      </c>
      <c r="G54" s="152">
        <f t="shared" si="9"/>
        <v>299.88000000000005</v>
      </c>
      <c r="H54" s="153">
        <v>53</v>
      </c>
      <c r="I54" s="154">
        <v>633.96</v>
      </c>
      <c r="J54" s="154">
        <v>334.08</v>
      </c>
    </row>
    <row r="55" spans="1:10" ht="18.75" customHeight="1">
      <c r="A55" s="116"/>
      <c r="B55" s="118">
        <v>3</v>
      </c>
      <c r="C55" s="119">
        <v>85.8451</v>
      </c>
      <c r="D55" s="119">
        <v>85.8548</v>
      </c>
      <c r="E55" s="207">
        <f t="shared" si="7"/>
        <v>0.009699999999995157</v>
      </c>
      <c r="F55" s="151">
        <f t="shared" si="8"/>
        <v>38.874639307450934</v>
      </c>
      <c r="G55" s="152">
        <f t="shared" si="9"/>
        <v>249.52000000000004</v>
      </c>
      <c r="H55" s="153">
        <v>54</v>
      </c>
      <c r="I55" s="154">
        <v>657.82</v>
      </c>
      <c r="J55" s="154">
        <v>408.3</v>
      </c>
    </row>
    <row r="56" spans="1:10" ht="18.75" customHeight="1">
      <c r="A56" s="116">
        <v>21211</v>
      </c>
      <c r="B56" s="118">
        <v>4</v>
      </c>
      <c r="C56" s="119">
        <v>85.0066</v>
      </c>
      <c r="D56" s="119">
        <v>85.0189</v>
      </c>
      <c r="E56" s="207">
        <f t="shared" si="7"/>
        <v>0.012299999999996203</v>
      </c>
      <c r="F56" s="151">
        <f t="shared" si="8"/>
        <v>38.27006845051713</v>
      </c>
      <c r="G56" s="152">
        <f t="shared" si="9"/>
        <v>321.3999999999999</v>
      </c>
      <c r="H56" s="153">
        <v>55</v>
      </c>
      <c r="I56" s="154">
        <v>814.06</v>
      </c>
      <c r="J56" s="154">
        <v>492.66</v>
      </c>
    </row>
    <row r="57" spans="1:10" ht="18.75" customHeight="1">
      <c r="A57" s="116"/>
      <c r="B57" s="118">
        <v>5</v>
      </c>
      <c r="C57" s="119">
        <v>85.0317</v>
      </c>
      <c r="D57" s="119">
        <v>85.038</v>
      </c>
      <c r="E57" s="207">
        <f t="shared" si="7"/>
        <v>0.0062999999999959755</v>
      </c>
      <c r="F57" s="151">
        <f t="shared" si="8"/>
        <v>22.285107888206497</v>
      </c>
      <c r="G57" s="152">
        <f t="shared" si="9"/>
        <v>282.69999999999993</v>
      </c>
      <c r="H57" s="153">
        <v>56</v>
      </c>
      <c r="I57" s="154">
        <v>794.55</v>
      </c>
      <c r="J57" s="154">
        <v>511.85</v>
      </c>
    </row>
    <row r="58" spans="1:10" ht="18.75" customHeight="1">
      <c r="A58" s="116"/>
      <c r="B58" s="118">
        <v>6</v>
      </c>
      <c r="C58" s="119">
        <v>87.3976</v>
      </c>
      <c r="D58" s="119">
        <v>87.4019</v>
      </c>
      <c r="E58" s="207">
        <f t="shared" si="7"/>
        <v>0.004300000000000637</v>
      </c>
      <c r="F58" s="151">
        <f t="shared" si="8"/>
        <v>14.396678719702141</v>
      </c>
      <c r="G58" s="152">
        <f t="shared" si="9"/>
        <v>298.68000000000006</v>
      </c>
      <c r="H58" s="153">
        <v>57</v>
      </c>
      <c r="I58" s="154">
        <v>686.33</v>
      </c>
      <c r="J58" s="154">
        <v>387.65</v>
      </c>
    </row>
    <row r="59" spans="1:10" ht="18.75" customHeight="1">
      <c r="A59" s="116">
        <v>21275</v>
      </c>
      <c r="B59" s="118">
        <v>7</v>
      </c>
      <c r="C59" s="119">
        <v>83.7389</v>
      </c>
      <c r="D59" s="119">
        <v>83.7397</v>
      </c>
      <c r="E59" s="207">
        <f t="shared" si="7"/>
        <v>0.0007999999999981355</v>
      </c>
      <c r="F59" s="151">
        <f t="shared" si="8"/>
        <v>2.717299004782907</v>
      </c>
      <c r="G59" s="152">
        <f t="shared" si="9"/>
        <v>294.40999999999997</v>
      </c>
      <c r="H59" s="153">
        <v>58</v>
      </c>
      <c r="I59" s="154">
        <v>667.56</v>
      </c>
      <c r="J59" s="154">
        <v>373.15</v>
      </c>
    </row>
    <row r="60" spans="1:10" ht="18.75" customHeight="1">
      <c r="A60" s="116"/>
      <c r="B60" s="118">
        <v>8</v>
      </c>
      <c r="C60" s="119">
        <v>85.0356</v>
      </c>
      <c r="D60" s="119">
        <v>85.036</v>
      </c>
      <c r="E60" s="207">
        <f>D60-C60</f>
        <v>0.00039999999999906777</v>
      </c>
      <c r="F60" s="151">
        <f>((10^6)*E60/G60)</f>
        <v>1.513088213039294</v>
      </c>
      <c r="G60" s="115">
        <f t="shared" si="9"/>
        <v>264.36</v>
      </c>
      <c r="H60" s="153">
        <v>59</v>
      </c>
      <c r="I60" s="154">
        <v>816.52</v>
      </c>
      <c r="J60" s="154">
        <v>552.16</v>
      </c>
    </row>
    <row r="61" spans="1:10" ht="18.75" customHeight="1">
      <c r="A61" s="156"/>
      <c r="B61" s="157">
        <v>9</v>
      </c>
      <c r="C61" s="158">
        <v>84.5923</v>
      </c>
      <c r="D61" s="158">
        <v>84.593</v>
      </c>
      <c r="E61" s="208">
        <f>D61-C61</f>
        <v>0.0007000000000090267</v>
      </c>
      <c r="F61" s="159">
        <f>((10^6)*E61/G61)</f>
        <v>2.419968194734933</v>
      </c>
      <c r="G61" s="160">
        <f t="shared" si="9"/>
        <v>289.26</v>
      </c>
      <c r="H61" s="161">
        <v>60</v>
      </c>
      <c r="I61" s="162">
        <v>812.71</v>
      </c>
      <c r="J61" s="162">
        <v>523.45</v>
      </c>
    </row>
    <row r="62" spans="1:10" ht="18.75" customHeight="1">
      <c r="A62" s="163">
        <v>21282</v>
      </c>
      <c r="B62" s="164">
        <v>31</v>
      </c>
      <c r="C62" s="165">
        <v>84.8895</v>
      </c>
      <c r="D62" s="165">
        <v>84.8934</v>
      </c>
      <c r="E62" s="209">
        <f>D62-C62</f>
        <v>0.003900000000001569</v>
      </c>
      <c r="F62" s="166">
        <f>((10^6)*E62/G62)</f>
        <v>11.701170117016408</v>
      </c>
      <c r="G62" s="167">
        <f t="shared" si="9"/>
        <v>333.3</v>
      </c>
      <c r="H62" s="168">
        <v>1</v>
      </c>
      <c r="I62" s="167">
        <v>753.84</v>
      </c>
      <c r="J62" s="167">
        <v>420.54</v>
      </c>
    </row>
    <row r="63" spans="1:10" ht="18.75" customHeight="1">
      <c r="A63" s="116"/>
      <c r="B63" s="118">
        <v>32</v>
      </c>
      <c r="C63" s="119">
        <v>85.0406</v>
      </c>
      <c r="D63" s="119">
        <v>85.045</v>
      </c>
      <c r="E63" s="207">
        <f aca="true" t="shared" si="10" ref="E63:E126">D63-C63</f>
        <v>0.004400000000003956</v>
      </c>
      <c r="F63" s="151">
        <f aca="true" t="shared" si="11" ref="F63:F126">((10^6)*E63/G63)</f>
        <v>14.640801251136182</v>
      </c>
      <c r="G63" s="154">
        <f t="shared" si="9"/>
        <v>300.53</v>
      </c>
      <c r="H63" s="118">
        <v>2</v>
      </c>
      <c r="I63" s="154">
        <v>807.9</v>
      </c>
      <c r="J63" s="154">
        <v>507.37</v>
      </c>
    </row>
    <row r="64" spans="1:10" ht="18.75" customHeight="1">
      <c r="A64" s="116"/>
      <c r="B64" s="118">
        <v>33</v>
      </c>
      <c r="C64" s="119">
        <v>86.0025</v>
      </c>
      <c r="D64" s="119">
        <v>86.004</v>
      </c>
      <c r="E64" s="207">
        <f t="shared" si="10"/>
        <v>0.0015000000000071623</v>
      </c>
      <c r="F64" s="151">
        <f t="shared" si="11"/>
        <v>5.221568559220115</v>
      </c>
      <c r="G64" s="154">
        <f t="shared" si="9"/>
        <v>287.27</v>
      </c>
      <c r="H64" s="168">
        <v>3</v>
      </c>
      <c r="I64" s="154">
        <v>796.12</v>
      </c>
      <c r="J64" s="154">
        <v>508.85</v>
      </c>
    </row>
    <row r="65" spans="1:10" ht="18.75" customHeight="1">
      <c r="A65" s="116">
        <v>21463</v>
      </c>
      <c r="B65" s="118">
        <v>10</v>
      </c>
      <c r="C65" s="119">
        <v>85.1125</v>
      </c>
      <c r="D65" s="119">
        <v>85.1125</v>
      </c>
      <c r="E65" s="207">
        <f t="shared" si="10"/>
        <v>0</v>
      </c>
      <c r="F65" s="151">
        <f t="shared" si="11"/>
        <v>0</v>
      </c>
      <c r="G65" s="154">
        <f t="shared" si="9"/>
        <v>309.98</v>
      </c>
      <c r="H65" s="118">
        <v>4</v>
      </c>
      <c r="I65" s="154">
        <v>641.1</v>
      </c>
      <c r="J65" s="154">
        <v>331.12</v>
      </c>
    </row>
    <row r="66" spans="1:10" ht="18.75" customHeight="1">
      <c r="A66" s="116"/>
      <c r="B66" s="118">
        <v>11</v>
      </c>
      <c r="C66" s="119">
        <v>86.1077</v>
      </c>
      <c r="D66" s="119">
        <v>86.1077</v>
      </c>
      <c r="E66" s="207">
        <f t="shared" si="10"/>
        <v>0</v>
      </c>
      <c r="F66" s="151">
        <f t="shared" si="11"/>
        <v>0</v>
      </c>
      <c r="G66" s="154">
        <f t="shared" si="9"/>
        <v>285.37</v>
      </c>
      <c r="H66" s="168">
        <v>5</v>
      </c>
      <c r="I66" s="154">
        <v>835.83</v>
      </c>
      <c r="J66" s="154">
        <v>550.46</v>
      </c>
    </row>
    <row r="67" spans="1:10" ht="18.75" customHeight="1">
      <c r="A67" s="116"/>
      <c r="B67" s="118">
        <v>12</v>
      </c>
      <c r="C67" s="119">
        <v>84.8631</v>
      </c>
      <c r="D67" s="119">
        <v>84.8631</v>
      </c>
      <c r="E67" s="207">
        <f t="shared" si="10"/>
        <v>0</v>
      </c>
      <c r="F67" s="151">
        <f t="shared" si="11"/>
        <v>0</v>
      </c>
      <c r="G67" s="154">
        <f t="shared" si="9"/>
        <v>315.22</v>
      </c>
      <c r="H67" s="118">
        <v>6</v>
      </c>
      <c r="I67" s="154">
        <v>691.37</v>
      </c>
      <c r="J67" s="154">
        <v>376.15</v>
      </c>
    </row>
    <row r="68" spans="1:10" ht="18.75" customHeight="1">
      <c r="A68" s="116">
        <v>21473</v>
      </c>
      <c r="B68" s="118">
        <v>13</v>
      </c>
      <c r="C68" s="119">
        <v>86.735</v>
      </c>
      <c r="D68" s="119">
        <v>86.735</v>
      </c>
      <c r="E68" s="207">
        <f t="shared" si="10"/>
        <v>0</v>
      </c>
      <c r="F68" s="151">
        <f t="shared" si="11"/>
        <v>0</v>
      </c>
      <c r="G68" s="154">
        <f t="shared" si="9"/>
        <v>282.67999999999995</v>
      </c>
      <c r="H68" s="168">
        <v>7</v>
      </c>
      <c r="I68" s="154">
        <v>801.06</v>
      </c>
      <c r="J68" s="154">
        <v>518.38</v>
      </c>
    </row>
    <row r="69" spans="1:10" ht="18.75" customHeight="1">
      <c r="A69" s="116"/>
      <c r="B69" s="118">
        <v>14</v>
      </c>
      <c r="C69" s="119">
        <v>85.957</v>
      </c>
      <c r="D69" s="119">
        <v>85.957</v>
      </c>
      <c r="E69" s="207">
        <f t="shared" si="10"/>
        <v>0</v>
      </c>
      <c r="F69" s="151">
        <f t="shared" si="11"/>
        <v>0</v>
      </c>
      <c r="G69" s="154">
        <f t="shared" si="9"/>
        <v>343.7900000000001</v>
      </c>
      <c r="H69" s="118">
        <v>8</v>
      </c>
      <c r="I69" s="154">
        <v>673.32</v>
      </c>
      <c r="J69" s="154">
        <v>329.53</v>
      </c>
    </row>
    <row r="70" spans="1:10" ht="18.75" customHeight="1">
      <c r="A70" s="116"/>
      <c r="B70" s="118">
        <v>15</v>
      </c>
      <c r="C70" s="119">
        <v>87.0228</v>
      </c>
      <c r="D70" s="119">
        <v>87.0229</v>
      </c>
      <c r="E70" s="207">
        <f t="shared" si="10"/>
        <v>0.00010000000000331966</v>
      </c>
      <c r="F70" s="151">
        <f t="shared" si="11"/>
        <v>0.3714986254674182</v>
      </c>
      <c r="G70" s="154">
        <f t="shared" si="9"/>
        <v>269.18000000000006</v>
      </c>
      <c r="H70" s="168">
        <v>9</v>
      </c>
      <c r="I70" s="154">
        <v>834.44</v>
      </c>
      <c r="J70" s="154">
        <v>565.26</v>
      </c>
    </row>
    <row r="71" spans="1:10" ht="18.75" customHeight="1">
      <c r="A71" s="116">
        <v>21486</v>
      </c>
      <c r="B71" s="118">
        <v>16</v>
      </c>
      <c r="C71" s="119">
        <v>86.1352</v>
      </c>
      <c r="D71" s="119">
        <v>86.1352</v>
      </c>
      <c r="E71" s="207">
        <f t="shared" si="10"/>
        <v>0</v>
      </c>
      <c r="F71" s="151">
        <f t="shared" si="11"/>
        <v>0</v>
      </c>
      <c r="G71" s="154">
        <f t="shared" si="9"/>
        <v>292.89</v>
      </c>
      <c r="H71" s="118">
        <v>10</v>
      </c>
      <c r="I71" s="154">
        <v>698.37</v>
      </c>
      <c r="J71" s="154">
        <v>405.48</v>
      </c>
    </row>
    <row r="72" spans="1:10" ht="18.75" customHeight="1">
      <c r="A72" s="116"/>
      <c r="B72" s="118">
        <v>17</v>
      </c>
      <c r="C72" s="119">
        <v>87.2286</v>
      </c>
      <c r="D72" s="119">
        <v>87.2286</v>
      </c>
      <c r="E72" s="207">
        <f t="shared" si="10"/>
        <v>0</v>
      </c>
      <c r="F72" s="151">
        <f t="shared" si="11"/>
        <v>0</v>
      </c>
      <c r="G72" s="154">
        <f t="shared" si="9"/>
        <v>284.12</v>
      </c>
      <c r="H72" s="168">
        <v>11</v>
      </c>
      <c r="I72" s="154">
        <v>723.97</v>
      </c>
      <c r="J72" s="154">
        <v>439.85</v>
      </c>
    </row>
    <row r="73" spans="1:10" ht="18.75" customHeight="1">
      <c r="A73" s="116"/>
      <c r="B73" s="118">
        <v>18</v>
      </c>
      <c r="C73" s="119">
        <v>85.1558</v>
      </c>
      <c r="D73" s="119">
        <v>85.1558</v>
      </c>
      <c r="E73" s="207">
        <f t="shared" si="10"/>
        <v>0</v>
      </c>
      <c r="F73" s="151">
        <f t="shared" si="11"/>
        <v>0</v>
      </c>
      <c r="G73" s="154">
        <f t="shared" si="9"/>
        <v>305.03000000000003</v>
      </c>
      <c r="H73" s="118">
        <v>12</v>
      </c>
      <c r="I73" s="154">
        <v>643.2</v>
      </c>
      <c r="J73" s="154">
        <v>338.17</v>
      </c>
    </row>
    <row r="74" spans="1:10" ht="18.75" customHeight="1">
      <c r="A74" s="116">
        <v>21498</v>
      </c>
      <c r="B74" s="118">
        <v>1</v>
      </c>
      <c r="C74" s="119">
        <v>85.4056</v>
      </c>
      <c r="D74" s="119">
        <v>85.4065</v>
      </c>
      <c r="E74" s="207">
        <f t="shared" si="10"/>
        <v>0.0008999999999872443</v>
      </c>
      <c r="F74" s="151">
        <f t="shared" si="11"/>
        <v>2.6800071466477404</v>
      </c>
      <c r="G74" s="154">
        <f t="shared" si="9"/>
        <v>335.82000000000005</v>
      </c>
      <c r="H74" s="168">
        <v>13</v>
      </c>
      <c r="I74" s="154">
        <v>661.84</v>
      </c>
      <c r="J74" s="154">
        <v>326.02</v>
      </c>
    </row>
    <row r="75" spans="1:10" ht="18.75" customHeight="1">
      <c r="A75" s="116"/>
      <c r="B75" s="118">
        <v>2</v>
      </c>
      <c r="C75" s="119">
        <v>87.4667</v>
      </c>
      <c r="D75" s="119">
        <v>87.4678</v>
      </c>
      <c r="E75" s="207">
        <f t="shared" si="10"/>
        <v>0.0010999999999938836</v>
      </c>
      <c r="F75" s="151">
        <f t="shared" si="11"/>
        <v>4.293688278207127</v>
      </c>
      <c r="G75" s="154">
        <f t="shared" si="9"/>
        <v>256.18999999999994</v>
      </c>
      <c r="H75" s="118">
        <v>14</v>
      </c>
      <c r="I75" s="154">
        <v>821.52</v>
      </c>
      <c r="J75" s="154">
        <v>565.33</v>
      </c>
    </row>
    <row r="76" spans="1:10" ht="18.75" customHeight="1">
      <c r="A76" s="116"/>
      <c r="B76" s="118">
        <v>3</v>
      </c>
      <c r="C76" s="119">
        <v>85.8557</v>
      </c>
      <c r="D76" s="119">
        <v>85.8565</v>
      </c>
      <c r="E76" s="207">
        <f t="shared" si="10"/>
        <v>0.0007999999999981355</v>
      </c>
      <c r="F76" s="151">
        <f t="shared" si="11"/>
        <v>2.9463759575653197</v>
      </c>
      <c r="G76" s="154">
        <f t="shared" si="9"/>
        <v>271.52</v>
      </c>
      <c r="H76" s="168">
        <v>15</v>
      </c>
      <c r="I76" s="154">
        <v>820.64</v>
      </c>
      <c r="J76" s="154">
        <v>549.12</v>
      </c>
    </row>
    <row r="77" spans="1:10" ht="18.75" customHeight="1">
      <c r="A77" s="116">
        <v>21515</v>
      </c>
      <c r="B77" s="118">
        <v>4</v>
      </c>
      <c r="C77" s="119">
        <v>85.0148</v>
      </c>
      <c r="D77" s="119">
        <v>85.0158</v>
      </c>
      <c r="E77" s="207">
        <f t="shared" si="10"/>
        <v>0.0010000000000047748</v>
      </c>
      <c r="F77" s="151">
        <f t="shared" si="11"/>
        <v>3.141690229358388</v>
      </c>
      <c r="G77" s="154">
        <f t="shared" si="9"/>
        <v>318.3</v>
      </c>
      <c r="H77" s="118">
        <v>16</v>
      </c>
      <c r="I77" s="154">
        <v>683.36</v>
      </c>
      <c r="J77" s="154">
        <v>365.06</v>
      </c>
    </row>
    <row r="78" spans="1:10" ht="18.75" customHeight="1">
      <c r="A78" s="116"/>
      <c r="B78" s="118">
        <v>5</v>
      </c>
      <c r="C78" s="119">
        <v>85.0541</v>
      </c>
      <c r="D78" s="119">
        <v>85.0552</v>
      </c>
      <c r="E78" s="207">
        <f t="shared" si="10"/>
        <v>0.0010999999999938836</v>
      </c>
      <c r="F78" s="151">
        <f t="shared" si="11"/>
        <v>3.66862326572133</v>
      </c>
      <c r="G78" s="154">
        <f t="shared" si="9"/>
        <v>299.84000000000003</v>
      </c>
      <c r="H78" s="168">
        <v>17</v>
      </c>
      <c r="I78" s="154">
        <v>694.84</v>
      </c>
      <c r="J78" s="154">
        <v>395</v>
      </c>
    </row>
    <row r="79" spans="1:10" ht="18.75" customHeight="1">
      <c r="A79" s="116"/>
      <c r="B79" s="118">
        <v>6</v>
      </c>
      <c r="C79" s="119">
        <v>87.3816</v>
      </c>
      <c r="D79" s="119">
        <v>87.3856</v>
      </c>
      <c r="E79" s="207">
        <f t="shared" si="10"/>
        <v>0.003999999999990678</v>
      </c>
      <c r="F79" s="151">
        <f t="shared" si="11"/>
        <v>13.223140495836951</v>
      </c>
      <c r="G79" s="154">
        <f t="shared" si="9"/>
        <v>302.5</v>
      </c>
      <c r="H79" s="118">
        <v>18</v>
      </c>
      <c r="I79" s="154">
        <v>640</v>
      </c>
      <c r="J79" s="155">
        <v>337.5</v>
      </c>
    </row>
    <row r="80" spans="1:10" ht="18.75" customHeight="1">
      <c r="A80" s="116">
        <v>21520</v>
      </c>
      <c r="B80" s="118">
        <v>7</v>
      </c>
      <c r="C80" s="119">
        <v>86.444</v>
      </c>
      <c r="D80" s="119">
        <v>86.4451</v>
      </c>
      <c r="E80" s="207">
        <f t="shared" si="10"/>
        <v>0.0010999999999938836</v>
      </c>
      <c r="F80" s="151">
        <f t="shared" si="11"/>
        <v>3.9348953675331195</v>
      </c>
      <c r="G80" s="154">
        <f t="shared" si="9"/>
        <v>279.55</v>
      </c>
      <c r="H80" s="168">
        <v>19</v>
      </c>
      <c r="I80" s="154">
        <v>751.46</v>
      </c>
      <c r="J80" s="155">
        <v>471.91</v>
      </c>
    </row>
    <row r="81" spans="1:10" ht="18.75" customHeight="1">
      <c r="A81" s="116"/>
      <c r="B81" s="118">
        <v>8</v>
      </c>
      <c r="C81" s="119">
        <v>84.8138</v>
      </c>
      <c r="D81" s="119">
        <v>84.8142</v>
      </c>
      <c r="E81" s="207">
        <f t="shared" si="10"/>
        <v>0.00039999999999906777</v>
      </c>
      <c r="F81" s="151">
        <f t="shared" si="11"/>
        <v>1.4719411223516754</v>
      </c>
      <c r="G81" s="154">
        <f t="shared" si="9"/>
        <v>271.75</v>
      </c>
      <c r="H81" s="118">
        <v>20</v>
      </c>
      <c r="I81" s="154">
        <v>784.1</v>
      </c>
      <c r="J81" s="155">
        <v>512.35</v>
      </c>
    </row>
    <row r="82" spans="1:10" ht="18.75" customHeight="1">
      <c r="A82" s="116"/>
      <c r="B82" s="118">
        <v>9</v>
      </c>
      <c r="C82" s="119">
        <v>87.6392</v>
      </c>
      <c r="D82" s="119">
        <v>87.6445</v>
      </c>
      <c r="E82" s="207">
        <f t="shared" si="10"/>
        <v>0.005299999999991201</v>
      </c>
      <c r="F82" s="151">
        <f t="shared" si="11"/>
        <v>16.810987407590954</v>
      </c>
      <c r="G82" s="154">
        <f t="shared" si="9"/>
        <v>315.27000000000004</v>
      </c>
      <c r="H82" s="168">
        <v>21</v>
      </c>
      <c r="I82" s="154">
        <v>683.95</v>
      </c>
      <c r="J82" s="155">
        <v>368.68</v>
      </c>
    </row>
    <row r="83" spans="1:10" ht="18.75" customHeight="1">
      <c r="A83" s="116">
        <v>21544</v>
      </c>
      <c r="B83" s="118">
        <v>10</v>
      </c>
      <c r="C83" s="119">
        <v>85.0952</v>
      </c>
      <c r="D83" s="119">
        <v>85.0978</v>
      </c>
      <c r="E83" s="207">
        <f t="shared" si="10"/>
        <v>0.002600000000001046</v>
      </c>
      <c r="F83" s="151">
        <f t="shared" si="11"/>
        <v>9.204517293875618</v>
      </c>
      <c r="G83" s="154">
        <f t="shared" si="9"/>
        <v>282.47</v>
      </c>
      <c r="H83" s="118">
        <v>22</v>
      </c>
      <c r="I83" s="154">
        <v>629.11</v>
      </c>
      <c r="J83" s="155">
        <v>346.64</v>
      </c>
    </row>
    <row r="84" spans="1:10" ht="18.75" customHeight="1">
      <c r="A84" s="116"/>
      <c r="B84" s="118">
        <v>11</v>
      </c>
      <c r="C84" s="119">
        <v>86.0886</v>
      </c>
      <c r="D84" s="119">
        <v>86.0943</v>
      </c>
      <c r="E84" s="207">
        <f t="shared" si="10"/>
        <v>0.005700000000004479</v>
      </c>
      <c r="F84" s="151">
        <f t="shared" si="11"/>
        <v>21.381147079802236</v>
      </c>
      <c r="G84" s="154">
        <f t="shared" si="9"/>
        <v>266.59000000000003</v>
      </c>
      <c r="H84" s="168">
        <v>23</v>
      </c>
      <c r="I84" s="154">
        <v>783.89</v>
      </c>
      <c r="J84" s="155">
        <v>517.3</v>
      </c>
    </row>
    <row r="85" spans="1:10" ht="18.75" customHeight="1">
      <c r="A85" s="169"/>
      <c r="B85" s="170">
        <v>12</v>
      </c>
      <c r="C85" s="171">
        <v>84.8534</v>
      </c>
      <c r="D85" s="171">
        <v>84.8566</v>
      </c>
      <c r="E85" s="207">
        <f t="shared" si="10"/>
        <v>0.003200000000006753</v>
      </c>
      <c r="F85" s="172">
        <f t="shared" si="11"/>
        <v>10.809715231587182</v>
      </c>
      <c r="G85" s="154">
        <f t="shared" si="9"/>
        <v>296.03</v>
      </c>
      <c r="H85" s="170">
        <v>24</v>
      </c>
      <c r="I85" s="173">
        <v>662.16</v>
      </c>
      <c r="J85" s="174">
        <v>366.13</v>
      </c>
    </row>
    <row r="86" spans="1:10" ht="18.75" customHeight="1">
      <c r="A86" s="163">
        <v>21773</v>
      </c>
      <c r="B86" s="164">
        <v>1</v>
      </c>
      <c r="C86" s="165">
        <v>85.3924</v>
      </c>
      <c r="D86" s="165">
        <v>85.3958</v>
      </c>
      <c r="E86" s="207">
        <f t="shared" si="10"/>
        <v>0.0033999999999991815</v>
      </c>
      <c r="F86" s="166">
        <f t="shared" si="11"/>
        <v>9.584754602089426</v>
      </c>
      <c r="G86" s="154">
        <f t="shared" si="9"/>
        <v>354.72999999999996</v>
      </c>
      <c r="H86" s="164">
        <v>1</v>
      </c>
      <c r="I86" s="167">
        <v>855.3</v>
      </c>
      <c r="J86" s="154">
        <v>500.57</v>
      </c>
    </row>
    <row r="87" spans="1:10" ht="18.75" customHeight="1">
      <c r="A87" s="116"/>
      <c r="B87" s="118">
        <v>2</v>
      </c>
      <c r="C87" s="119">
        <v>87.4319</v>
      </c>
      <c r="D87" s="119">
        <v>87.4366</v>
      </c>
      <c r="E87" s="207">
        <f t="shared" si="10"/>
        <v>0.004699999999999704</v>
      </c>
      <c r="F87" s="151">
        <f t="shared" si="11"/>
        <v>14.60806862684063</v>
      </c>
      <c r="G87" s="154">
        <f t="shared" si="9"/>
        <v>321.74</v>
      </c>
      <c r="H87" s="118">
        <v>2</v>
      </c>
      <c r="I87" s="154">
        <v>863.1</v>
      </c>
      <c r="J87" s="154">
        <v>541.36</v>
      </c>
    </row>
    <row r="88" spans="1:10" ht="18.75" customHeight="1">
      <c r="A88" s="116"/>
      <c r="B88" s="164">
        <v>3</v>
      </c>
      <c r="C88" s="119">
        <v>85.835</v>
      </c>
      <c r="D88" s="119">
        <v>85.8454</v>
      </c>
      <c r="E88" s="207">
        <f t="shared" si="10"/>
        <v>0.010400000000004184</v>
      </c>
      <c r="F88" s="151">
        <f t="shared" si="11"/>
        <v>34.453057708885524</v>
      </c>
      <c r="G88" s="154">
        <f t="shared" si="9"/>
        <v>301.86</v>
      </c>
      <c r="H88" s="164">
        <v>3</v>
      </c>
      <c r="I88" s="154">
        <v>745.87</v>
      </c>
      <c r="J88" s="154">
        <v>444.01</v>
      </c>
    </row>
    <row r="89" spans="1:10" ht="18.75" customHeight="1">
      <c r="A89" s="116">
        <v>21781</v>
      </c>
      <c r="B89" s="118">
        <v>4</v>
      </c>
      <c r="C89" s="119">
        <v>85.0029</v>
      </c>
      <c r="D89" s="119">
        <v>85.0099</v>
      </c>
      <c r="E89" s="207">
        <f t="shared" si="10"/>
        <v>0.007000000000005002</v>
      </c>
      <c r="F89" s="151">
        <f t="shared" si="11"/>
        <v>23.14432137545049</v>
      </c>
      <c r="G89" s="154">
        <f t="shared" si="9"/>
        <v>302.45000000000005</v>
      </c>
      <c r="H89" s="118">
        <v>4</v>
      </c>
      <c r="I89" s="154">
        <v>753.69</v>
      </c>
      <c r="J89" s="154">
        <v>451.24</v>
      </c>
    </row>
    <row r="90" spans="1:10" ht="18.75" customHeight="1">
      <c r="A90" s="116"/>
      <c r="B90" s="164">
        <v>5</v>
      </c>
      <c r="C90" s="119">
        <v>85.0027</v>
      </c>
      <c r="D90" s="119">
        <v>85.0112</v>
      </c>
      <c r="E90" s="207">
        <f t="shared" si="10"/>
        <v>0.008499999999997954</v>
      </c>
      <c r="F90" s="151">
        <f t="shared" si="11"/>
        <v>24.54164862133089</v>
      </c>
      <c r="G90" s="154">
        <f t="shared" si="9"/>
        <v>346.35</v>
      </c>
      <c r="H90" s="164">
        <v>5</v>
      </c>
      <c r="I90" s="154">
        <v>645.86</v>
      </c>
      <c r="J90" s="154">
        <v>299.51</v>
      </c>
    </row>
    <row r="91" spans="1:10" ht="18.75" customHeight="1">
      <c r="A91" s="116"/>
      <c r="B91" s="118">
        <v>6</v>
      </c>
      <c r="C91" s="119">
        <v>87.3607</v>
      </c>
      <c r="D91" s="119">
        <v>87.3676</v>
      </c>
      <c r="E91" s="207">
        <f t="shared" si="10"/>
        <v>0.0069000000000016826</v>
      </c>
      <c r="F91" s="151">
        <f t="shared" si="11"/>
        <v>21.33118990942493</v>
      </c>
      <c r="G91" s="154">
        <f t="shared" si="9"/>
        <v>323.47</v>
      </c>
      <c r="H91" s="118">
        <v>6</v>
      </c>
      <c r="I91" s="154">
        <v>711.19</v>
      </c>
      <c r="J91" s="154">
        <v>387.72</v>
      </c>
    </row>
    <row r="92" spans="1:10" ht="18.75" customHeight="1">
      <c r="A92" s="116">
        <v>21785</v>
      </c>
      <c r="B92" s="164">
        <v>7</v>
      </c>
      <c r="C92" s="119">
        <v>86.4216</v>
      </c>
      <c r="D92" s="119">
        <v>86.4278</v>
      </c>
      <c r="E92" s="207">
        <f t="shared" si="10"/>
        <v>0.006200000000006867</v>
      </c>
      <c r="F92" s="151">
        <f t="shared" si="11"/>
        <v>21.638222873719567</v>
      </c>
      <c r="G92" s="154">
        <f t="shared" si="9"/>
        <v>286.53</v>
      </c>
      <c r="H92" s="164">
        <v>7</v>
      </c>
      <c r="I92" s="154">
        <v>833.17</v>
      </c>
      <c r="J92" s="154">
        <v>546.64</v>
      </c>
    </row>
    <row r="93" spans="1:10" ht="18.75" customHeight="1">
      <c r="A93" s="116"/>
      <c r="B93" s="118">
        <v>8</v>
      </c>
      <c r="C93" s="119">
        <v>84.7761</v>
      </c>
      <c r="D93" s="119">
        <v>84.7776</v>
      </c>
      <c r="E93" s="207">
        <f t="shared" si="10"/>
        <v>0.0015000000000071623</v>
      </c>
      <c r="F93" s="151">
        <f t="shared" si="11"/>
        <v>4.299965600295729</v>
      </c>
      <c r="G93" s="154">
        <f t="shared" si="9"/>
        <v>348.84000000000003</v>
      </c>
      <c r="H93" s="118">
        <v>8</v>
      </c>
      <c r="I93" s="154">
        <v>663.34</v>
      </c>
      <c r="J93" s="154">
        <v>314.5</v>
      </c>
    </row>
    <row r="94" spans="1:10" ht="18.75" customHeight="1">
      <c r="A94" s="116"/>
      <c r="B94" s="164">
        <v>9</v>
      </c>
      <c r="C94" s="119">
        <v>87.618</v>
      </c>
      <c r="D94" s="119">
        <v>87.6183</v>
      </c>
      <c r="E94" s="207">
        <f t="shared" si="10"/>
        <v>0.00030000000000995897</v>
      </c>
      <c r="F94" s="151">
        <f t="shared" si="11"/>
        <v>0.9347832861058766</v>
      </c>
      <c r="G94" s="154">
        <f t="shared" si="9"/>
        <v>320.93</v>
      </c>
      <c r="H94" s="164">
        <v>9</v>
      </c>
      <c r="I94" s="154">
        <v>689.76</v>
      </c>
      <c r="J94" s="154">
        <v>368.83</v>
      </c>
    </row>
    <row r="95" spans="1:10" ht="18.75" customHeight="1">
      <c r="A95" s="116">
        <v>21790</v>
      </c>
      <c r="B95" s="118">
        <v>10</v>
      </c>
      <c r="C95" s="119">
        <v>85.0564</v>
      </c>
      <c r="D95" s="119">
        <v>85.064</v>
      </c>
      <c r="E95" s="207">
        <f t="shared" si="10"/>
        <v>0.0075999999999964984</v>
      </c>
      <c r="F95" s="151">
        <f t="shared" si="11"/>
        <v>26.878868258166225</v>
      </c>
      <c r="G95" s="154">
        <f t="shared" si="9"/>
        <v>282.74999999999994</v>
      </c>
      <c r="H95" s="118">
        <v>10</v>
      </c>
      <c r="I95" s="154">
        <v>785.56</v>
      </c>
      <c r="J95" s="154">
        <v>502.81</v>
      </c>
    </row>
    <row r="96" spans="1:10" ht="18.75" customHeight="1">
      <c r="A96" s="116"/>
      <c r="B96" s="164">
        <v>11</v>
      </c>
      <c r="C96" s="119">
        <v>86.0675</v>
      </c>
      <c r="D96" s="119">
        <v>86.0731</v>
      </c>
      <c r="E96" s="207">
        <f t="shared" si="10"/>
        <v>0.00560000000000116</v>
      </c>
      <c r="F96" s="151">
        <f t="shared" si="11"/>
        <v>20.171457387800444</v>
      </c>
      <c r="G96" s="154">
        <f t="shared" si="9"/>
        <v>277.62</v>
      </c>
      <c r="H96" s="164">
        <v>11</v>
      </c>
      <c r="I96" s="154">
        <v>624.15</v>
      </c>
      <c r="J96" s="154">
        <v>346.53</v>
      </c>
    </row>
    <row r="97" spans="1:10" ht="18.75" customHeight="1">
      <c r="A97" s="116"/>
      <c r="B97" s="118">
        <v>12</v>
      </c>
      <c r="C97" s="119">
        <v>84.8129</v>
      </c>
      <c r="D97" s="119">
        <v>84.8231</v>
      </c>
      <c r="E97" s="207">
        <f t="shared" si="10"/>
        <v>0.010199999999997544</v>
      </c>
      <c r="F97" s="151">
        <f t="shared" si="11"/>
        <v>29.81322888959619</v>
      </c>
      <c r="G97" s="154">
        <f t="shared" si="9"/>
        <v>342.13</v>
      </c>
      <c r="H97" s="118">
        <v>12</v>
      </c>
      <c r="I97" s="154">
        <v>662.16</v>
      </c>
      <c r="J97" s="154">
        <v>320.03</v>
      </c>
    </row>
    <row r="98" spans="1:10" ht="18.75" customHeight="1">
      <c r="A98" s="175">
        <v>21791</v>
      </c>
      <c r="B98" s="164">
        <v>13</v>
      </c>
      <c r="C98" s="119">
        <v>86.6969</v>
      </c>
      <c r="D98" s="119">
        <v>86.7288</v>
      </c>
      <c r="E98" s="207">
        <f t="shared" si="10"/>
        <v>0.03190000000000737</v>
      </c>
      <c r="F98" s="151">
        <f t="shared" si="11"/>
        <v>94.44296414722255</v>
      </c>
      <c r="G98" s="154">
        <f t="shared" si="9"/>
        <v>337.77000000000004</v>
      </c>
      <c r="H98" s="164">
        <v>13</v>
      </c>
      <c r="I98" s="154">
        <v>703.73</v>
      </c>
      <c r="J98" s="154">
        <v>365.96</v>
      </c>
    </row>
    <row r="99" spans="1:10" ht="18.75" customHeight="1">
      <c r="A99" s="116"/>
      <c r="B99" s="118">
        <v>14</v>
      </c>
      <c r="C99" s="119">
        <v>85.9207</v>
      </c>
      <c r="D99" s="119">
        <v>85.9495</v>
      </c>
      <c r="E99" s="207">
        <f t="shared" si="10"/>
        <v>0.028800000000003934</v>
      </c>
      <c r="F99" s="151">
        <f t="shared" si="11"/>
        <v>85.52592504604127</v>
      </c>
      <c r="G99" s="154">
        <f t="shared" si="9"/>
        <v>336.73999999999995</v>
      </c>
      <c r="H99" s="118">
        <v>14</v>
      </c>
      <c r="I99" s="154">
        <v>845.66</v>
      </c>
      <c r="J99" s="154">
        <v>508.92</v>
      </c>
    </row>
    <row r="100" spans="1:10" ht="18.75" customHeight="1">
      <c r="A100" s="116"/>
      <c r="B100" s="164">
        <v>15</v>
      </c>
      <c r="C100" s="119">
        <v>86.9582</v>
      </c>
      <c r="D100" s="119">
        <v>86.9838</v>
      </c>
      <c r="E100" s="207">
        <f t="shared" si="10"/>
        <v>0.02559999999999718</v>
      </c>
      <c r="F100" s="151">
        <f t="shared" si="11"/>
        <v>84.46614755179219</v>
      </c>
      <c r="G100" s="154">
        <f t="shared" si="9"/>
        <v>303.08000000000004</v>
      </c>
      <c r="H100" s="164">
        <v>15</v>
      </c>
      <c r="I100" s="154">
        <v>826</v>
      </c>
      <c r="J100" s="154">
        <v>522.92</v>
      </c>
    </row>
    <row r="101" spans="1:10" ht="18.75" customHeight="1">
      <c r="A101" s="116">
        <v>21801</v>
      </c>
      <c r="B101" s="118">
        <v>1</v>
      </c>
      <c r="C101" s="119">
        <v>85.3786</v>
      </c>
      <c r="D101" s="119">
        <v>85.3986</v>
      </c>
      <c r="E101" s="207">
        <f t="shared" si="10"/>
        <v>0.01999999999999602</v>
      </c>
      <c r="F101" s="151">
        <f t="shared" si="11"/>
        <v>53.75043672228767</v>
      </c>
      <c r="G101" s="154">
        <f t="shared" si="9"/>
        <v>372.09000000000003</v>
      </c>
      <c r="H101" s="118">
        <v>16</v>
      </c>
      <c r="I101" s="154">
        <v>772.74</v>
      </c>
      <c r="J101" s="154">
        <v>400.65</v>
      </c>
    </row>
    <row r="102" spans="1:10" ht="18.75" customHeight="1">
      <c r="A102" s="116"/>
      <c r="B102" s="118">
        <v>2</v>
      </c>
      <c r="C102" s="119">
        <v>87.45</v>
      </c>
      <c r="D102" s="119">
        <v>87.4709</v>
      </c>
      <c r="E102" s="207">
        <f t="shared" si="10"/>
        <v>0.020899999999997476</v>
      </c>
      <c r="F102" s="151">
        <f t="shared" si="11"/>
        <v>59.40031263321722</v>
      </c>
      <c r="G102" s="154">
        <f t="shared" si="9"/>
        <v>351.84999999999997</v>
      </c>
      <c r="H102" s="164">
        <v>17</v>
      </c>
      <c r="I102" s="154">
        <v>854.76</v>
      </c>
      <c r="J102" s="154">
        <v>502.91</v>
      </c>
    </row>
    <row r="103" spans="1:10" ht="18.75" customHeight="1">
      <c r="A103" s="116"/>
      <c r="B103" s="118">
        <v>3</v>
      </c>
      <c r="C103" s="119">
        <v>85.8528</v>
      </c>
      <c r="D103" s="119">
        <v>85.8715</v>
      </c>
      <c r="E103" s="207">
        <f t="shared" si="10"/>
        <v>0.018699999999995498</v>
      </c>
      <c r="F103" s="151">
        <f t="shared" si="11"/>
        <v>64.61868067312447</v>
      </c>
      <c r="G103" s="154">
        <f t="shared" si="9"/>
        <v>289.3900000000001</v>
      </c>
      <c r="H103" s="118">
        <v>18</v>
      </c>
      <c r="I103" s="154">
        <v>874.94</v>
      </c>
      <c r="J103" s="154">
        <v>585.55</v>
      </c>
    </row>
    <row r="104" spans="1:10" ht="18.75" customHeight="1">
      <c r="A104" s="116">
        <v>21806</v>
      </c>
      <c r="B104" s="118">
        <v>4</v>
      </c>
      <c r="C104" s="119">
        <v>84.9874</v>
      </c>
      <c r="D104" s="119">
        <v>85.0413</v>
      </c>
      <c r="E104" s="207">
        <f t="shared" si="10"/>
        <v>0.05390000000001294</v>
      </c>
      <c r="F104" s="151">
        <f t="shared" si="11"/>
        <v>167.2147421977196</v>
      </c>
      <c r="G104" s="154">
        <f t="shared" si="9"/>
        <v>322.34</v>
      </c>
      <c r="H104" s="164">
        <v>19</v>
      </c>
      <c r="I104" s="154">
        <v>691.03</v>
      </c>
      <c r="J104" s="154">
        <v>368.69</v>
      </c>
    </row>
    <row r="105" spans="1:10" ht="18.75" customHeight="1">
      <c r="A105" s="116"/>
      <c r="B105" s="118">
        <v>5</v>
      </c>
      <c r="C105" s="119">
        <v>85.0035</v>
      </c>
      <c r="D105" s="119">
        <v>85.0711</v>
      </c>
      <c r="E105" s="207">
        <f t="shared" si="10"/>
        <v>0.06759999999999877</v>
      </c>
      <c r="F105" s="151">
        <f t="shared" si="11"/>
        <v>204.45815564225506</v>
      </c>
      <c r="G105" s="154">
        <f t="shared" si="9"/>
        <v>330.62999999999994</v>
      </c>
      <c r="H105" s="118">
        <v>20</v>
      </c>
      <c r="I105" s="154">
        <v>828.68</v>
      </c>
      <c r="J105" s="154">
        <v>498.05</v>
      </c>
    </row>
    <row r="106" spans="1:10" ht="18.75" customHeight="1">
      <c r="A106" s="116"/>
      <c r="B106" s="118">
        <v>6</v>
      </c>
      <c r="C106" s="119">
        <v>87.3621</v>
      </c>
      <c r="D106" s="119">
        <v>87.4229</v>
      </c>
      <c r="E106" s="207">
        <f t="shared" si="10"/>
        <v>0.06080000000000041</v>
      </c>
      <c r="F106" s="151">
        <f t="shared" si="11"/>
        <v>201.59151193634085</v>
      </c>
      <c r="G106" s="154">
        <f t="shared" si="9"/>
        <v>301.6</v>
      </c>
      <c r="H106" s="164">
        <v>21</v>
      </c>
      <c r="I106" s="154">
        <v>852.19</v>
      </c>
      <c r="J106" s="154">
        <v>550.59</v>
      </c>
    </row>
    <row r="107" spans="1:10" ht="18.75" customHeight="1">
      <c r="A107" s="116">
        <v>21812</v>
      </c>
      <c r="B107" s="118">
        <v>7</v>
      </c>
      <c r="C107" s="119">
        <v>86.4144</v>
      </c>
      <c r="D107" s="119">
        <v>86.4693</v>
      </c>
      <c r="E107" s="207">
        <f t="shared" si="10"/>
        <v>0.0549000000000035</v>
      </c>
      <c r="F107" s="151">
        <f t="shared" si="11"/>
        <v>171.97093096104342</v>
      </c>
      <c r="G107" s="154">
        <f t="shared" si="9"/>
        <v>319.24</v>
      </c>
      <c r="H107" s="118">
        <v>22</v>
      </c>
      <c r="I107" s="154">
        <v>822.27</v>
      </c>
      <c r="J107" s="154">
        <v>503.03</v>
      </c>
    </row>
    <row r="108" spans="1:10" ht="18.75" customHeight="1">
      <c r="A108" s="116"/>
      <c r="B108" s="118">
        <v>8</v>
      </c>
      <c r="C108" s="119">
        <v>84.7828</v>
      </c>
      <c r="D108" s="119">
        <v>84.8347</v>
      </c>
      <c r="E108" s="207">
        <f t="shared" si="10"/>
        <v>0.05190000000000339</v>
      </c>
      <c r="F108" s="151">
        <f t="shared" si="11"/>
        <v>179.85860826172512</v>
      </c>
      <c r="G108" s="154">
        <f t="shared" si="9"/>
        <v>288.55999999999995</v>
      </c>
      <c r="H108" s="164">
        <v>23</v>
      </c>
      <c r="I108" s="154">
        <v>846.38</v>
      </c>
      <c r="J108" s="154">
        <v>557.82</v>
      </c>
    </row>
    <row r="109" spans="1:10" ht="18.75" customHeight="1">
      <c r="A109" s="116"/>
      <c r="B109" s="118">
        <v>9</v>
      </c>
      <c r="C109" s="119">
        <v>87.6024</v>
      </c>
      <c r="D109" s="119">
        <v>87.6484</v>
      </c>
      <c r="E109" s="207">
        <f t="shared" si="10"/>
        <v>0.04599999999999227</v>
      </c>
      <c r="F109" s="151">
        <f t="shared" si="11"/>
        <v>146.46416403983915</v>
      </c>
      <c r="G109" s="154">
        <f t="shared" si="9"/>
        <v>314.06999999999994</v>
      </c>
      <c r="H109" s="118">
        <v>24</v>
      </c>
      <c r="I109" s="154">
        <v>880.66</v>
      </c>
      <c r="J109" s="154">
        <v>566.59</v>
      </c>
    </row>
    <row r="110" spans="1:10" ht="18.75" customHeight="1">
      <c r="A110" s="116">
        <v>21833</v>
      </c>
      <c r="B110" s="118">
        <v>10</v>
      </c>
      <c r="C110" s="119">
        <v>85.0966</v>
      </c>
      <c r="D110" s="119">
        <v>85.1103</v>
      </c>
      <c r="E110" s="207">
        <f t="shared" si="10"/>
        <v>0.013700000000000045</v>
      </c>
      <c r="F110" s="151">
        <f t="shared" si="11"/>
        <v>43.14824729929781</v>
      </c>
      <c r="G110" s="154">
        <f t="shared" si="9"/>
        <v>317.51</v>
      </c>
      <c r="H110" s="164">
        <v>25</v>
      </c>
      <c r="I110" s="154">
        <v>808.41</v>
      </c>
      <c r="J110" s="154">
        <v>490.9</v>
      </c>
    </row>
    <row r="111" spans="1:10" ht="18.75" customHeight="1">
      <c r="A111" s="116"/>
      <c r="B111" s="118">
        <v>11</v>
      </c>
      <c r="C111" s="119">
        <v>86.088</v>
      </c>
      <c r="D111" s="119">
        <v>86.1094</v>
      </c>
      <c r="E111" s="207">
        <f t="shared" si="10"/>
        <v>0.021399999999999864</v>
      </c>
      <c r="F111" s="151">
        <f t="shared" si="11"/>
        <v>62.65370652301166</v>
      </c>
      <c r="G111" s="154">
        <f aca="true" t="shared" si="12" ref="G111:G166">I111-J111</f>
        <v>341.56</v>
      </c>
      <c r="H111" s="118">
        <v>26</v>
      </c>
      <c r="I111" s="154">
        <v>827.26</v>
      </c>
      <c r="J111" s="154">
        <v>485.7</v>
      </c>
    </row>
    <row r="112" spans="1:10" ht="18.75" customHeight="1">
      <c r="A112" s="116"/>
      <c r="B112" s="118">
        <v>12</v>
      </c>
      <c r="C112" s="119">
        <v>84.8518</v>
      </c>
      <c r="D112" s="119">
        <v>84.865</v>
      </c>
      <c r="E112" s="207">
        <f t="shared" si="10"/>
        <v>0.013199999999997658</v>
      </c>
      <c r="F112" s="151">
        <f t="shared" si="11"/>
        <v>53.22795274002041</v>
      </c>
      <c r="G112" s="154">
        <f t="shared" si="12"/>
        <v>247.9899999999999</v>
      </c>
      <c r="H112" s="164">
        <v>27</v>
      </c>
      <c r="I112" s="154">
        <v>779.56</v>
      </c>
      <c r="J112" s="154">
        <v>531.57</v>
      </c>
    </row>
    <row r="113" spans="1:10" ht="18.75" customHeight="1">
      <c r="A113" s="116">
        <v>21843</v>
      </c>
      <c r="B113" s="118">
        <v>13</v>
      </c>
      <c r="C113" s="119">
        <v>86.715</v>
      </c>
      <c r="D113" s="119">
        <v>86.7326</v>
      </c>
      <c r="E113" s="207">
        <f t="shared" si="10"/>
        <v>0.017600000000001614</v>
      </c>
      <c r="F113" s="151">
        <f t="shared" si="11"/>
        <v>50.88469989592233</v>
      </c>
      <c r="G113" s="154">
        <f t="shared" si="12"/>
        <v>345.88</v>
      </c>
      <c r="H113" s="118">
        <v>28</v>
      </c>
      <c r="I113" s="154">
        <v>712.25</v>
      </c>
      <c r="J113" s="154">
        <v>366.37</v>
      </c>
    </row>
    <row r="114" spans="1:10" ht="18.75" customHeight="1">
      <c r="A114" s="116"/>
      <c r="B114" s="118">
        <v>14</v>
      </c>
      <c r="C114" s="119">
        <v>85.945</v>
      </c>
      <c r="D114" s="119">
        <v>85.9699</v>
      </c>
      <c r="E114" s="207">
        <f t="shared" si="10"/>
        <v>0.024900000000002365</v>
      </c>
      <c r="F114" s="151">
        <f t="shared" si="11"/>
        <v>76.03053435115224</v>
      </c>
      <c r="G114" s="154">
        <f t="shared" si="12"/>
        <v>327.50000000000006</v>
      </c>
      <c r="H114" s="164">
        <v>29</v>
      </c>
      <c r="I114" s="154">
        <v>660.19</v>
      </c>
      <c r="J114" s="154">
        <v>332.69</v>
      </c>
    </row>
    <row r="115" spans="1:10" ht="18.75" customHeight="1">
      <c r="A115" s="116"/>
      <c r="B115" s="118">
        <v>15</v>
      </c>
      <c r="C115" s="119">
        <v>87.011</v>
      </c>
      <c r="D115" s="119">
        <v>87.0259</v>
      </c>
      <c r="E115" s="207">
        <f t="shared" si="10"/>
        <v>0.014899999999997249</v>
      </c>
      <c r="F115" s="151">
        <f t="shared" si="11"/>
        <v>46.81412592684822</v>
      </c>
      <c r="G115" s="154">
        <f t="shared" si="12"/>
        <v>318.28</v>
      </c>
      <c r="H115" s="118">
        <v>30</v>
      </c>
      <c r="I115" s="154">
        <v>683.52</v>
      </c>
      <c r="J115" s="154">
        <v>365.24</v>
      </c>
    </row>
    <row r="116" spans="1:10" ht="18.75" customHeight="1">
      <c r="A116" s="116">
        <v>21851</v>
      </c>
      <c r="B116" s="118">
        <v>16</v>
      </c>
      <c r="C116" s="119">
        <v>86.1507</v>
      </c>
      <c r="D116" s="119">
        <v>86.1616</v>
      </c>
      <c r="E116" s="207">
        <f t="shared" si="10"/>
        <v>0.010900000000006571</v>
      </c>
      <c r="F116" s="151">
        <f t="shared" si="11"/>
        <v>36.74487594392722</v>
      </c>
      <c r="G116" s="154">
        <f t="shared" si="12"/>
        <v>296.64</v>
      </c>
      <c r="H116" s="164">
        <v>31</v>
      </c>
      <c r="I116" s="154">
        <v>779.54</v>
      </c>
      <c r="J116" s="154">
        <v>482.9</v>
      </c>
    </row>
    <row r="117" spans="1:10" ht="18.75" customHeight="1">
      <c r="A117" s="116"/>
      <c r="B117" s="118">
        <v>17</v>
      </c>
      <c r="C117" s="119">
        <v>87.2429</v>
      </c>
      <c r="D117" s="119">
        <v>87.2583</v>
      </c>
      <c r="E117" s="207">
        <f t="shared" si="10"/>
        <v>0.015399999999999636</v>
      </c>
      <c r="F117" s="151">
        <f t="shared" si="11"/>
        <v>76.43059208893561</v>
      </c>
      <c r="G117" s="154">
        <f t="shared" si="12"/>
        <v>201.49</v>
      </c>
      <c r="H117" s="118">
        <v>32</v>
      </c>
      <c r="I117" s="154">
        <v>730.69</v>
      </c>
      <c r="J117" s="154">
        <v>529.2</v>
      </c>
    </row>
    <row r="118" spans="1:10" ht="18.75" customHeight="1">
      <c r="A118" s="116"/>
      <c r="B118" s="118">
        <v>18</v>
      </c>
      <c r="C118" s="119">
        <v>85.158</v>
      </c>
      <c r="D118" s="119">
        <v>85.1754</v>
      </c>
      <c r="E118" s="207">
        <f t="shared" si="10"/>
        <v>0.017399999999994975</v>
      </c>
      <c r="F118" s="151">
        <f t="shared" si="11"/>
        <v>55.90361445781518</v>
      </c>
      <c r="G118" s="154">
        <f t="shared" si="12"/>
        <v>311.25</v>
      </c>
      <c r="H118" s="164">
        <v>33</v>
      </c>
      <c r="I118" s="154">
        <v>762.64</v>
      </c>
      <c r="J118" s="154">
        <v>451.39</v>
      </c>
    </row>
    <row r="119" spans="1:10" ht="18.75" customHeight="1">
      <c r="A119" s="116">
        <v>21862</v>
      </c>
      <c r="B119" s="118">
        <v>28</v>
      </c>
      <c r="C119" s="119">
        <v>87.2116</v>
      </c>
      <c r="D119" s="119">
        <v>87.2196</v>
      </c>
      <c r="E119" s="207">
        <f t="shared" si="10"/>
        <v>0.007999999999995566</v>
      </c>
      <c r="F119" s="151">
        <f t="shared" si="11"/>
        <v>28.892339918363128</v>
      </c>
      <c r="G119" s="154">
        <f t="shared" si="12"/>
        <v>276.89</v>
      </c>
      <c r="H119" s="118">
        <v>34</v>
      </c>
      <c r="I119" s="154">
        <v>899.66</v>
      </c>
      <c r="J119" s="154">
        <v>622.77</v>
      </c>
    </row>
    <row r="120" spans="1:10" ht="18.75" customHeight="1">
      <c r="A120" s="116"/>
      <c r="B120" s="118">
        <v>29</v>
      </c>
      <c r="C120" s="119">
        <v>85.2482</v>
      </c>
      <c r="D120" s="119">
        <v>85.254</v>
      </c>
      <c r="E120" s="207">
        <f t="shared" si="10"/>
        <v>0.005800000000007799</v>
      </c>
      <c r="F120" s="151">
        <f t="shared" si="11"/>
        <v>19.360437946484414</v>
      </c>
      <c r="G120" s="154">
        <f t="shared" si="12"/>
        <v>299.5799999999999</v>
      </c>
      <c r="H120" s="164">
        <v>35</v>
      </c>
      <c r="I120" s="154">
        <v>843.91</v>
      </c>
      <c r="J120" s="154">
        <v>544.33</v>
      </c>
    </row>
    <row r="121" spans="1:10" ht="23.25">
      <c r="A121" s="116"/>
      <c r="B121" s="118">
        <v>30</v>
      </c>
      <c r="C121" s="119">
        <v>84.9797</v>
      </c>
      <c r="D121" s="119">
        <v>84.9915</v>
      </c>
      <c r="E121" s="207">
        <f t="shared" si="10"/>
        <v>0.011800000000008026</v>
      </c>
      <c r="F121" s="151">
        <f t="shared" si="11"/>
        <v>35.14729097789303</v>
      </c>
      <c r="G121" s="154">
        <f t="shared" si="12"/>
        <v>335.72999999999996</v>
      </c>
      <c r="H121" s="118">
        <v>36</v>
      </c>
      <c r="I121" s="154">
        <v>836.4</v>
      </c>
      <c r="J121" s="154">
        <v>500.67</v>
      </c>
    </row>
    <row r="122" spans="1:10" ht="23.25">
      <c r="A122" s="116">
        <v>21871</v>
      </c>
      <c r="B122" s="118">
        <v>31</v>
      </c>
      <c r="C122" s="119">
        <v>84.897</v>
      </c>
      <c r="D122" s="119">
        <v>84.9044</v>
      </c>
      <c r="E122" s="207">
        <f t="shared" si="10"/>
        <v>0.007399999999989859</v>
      </c>
      <c r="F122" s="151">
        <f t="shared" si="11"/>
        <v>22.478053522037175</v>
      </c>
      <c r="G122" s="154">
        <f t="shared" si="12"/>
        <v>329.21000000000004</v>
      </c>
      <c r="H122" s="164">
        <v>37</v>
      </c>
      <c r="I122" s="154">
        <v>697.48</v>
      </c>
      <c r="J122" s="154">
        <v>368.27</v>
      </c>
    </row>
    <row r="123" spans="1:10" ht="23.25">
      <c r="A123" s="116"/>
      <c r="B123" s="118">
        <v>32</v>
      </c>
      <c r="C123" s="119">
        <v>85.0146</v>
      </c>
      <c r="D123" s="119">
        <v>85.0228</v>
      </c>
      <c r="E123" s="207">
        <f t="shared" si="10"/>
        <v>0.008200000000002206</v>
      </c>
      <c r="F123" s="151">
        <f t="shared" si="11"/>
        <v>23.392480173452967</v>
      </c>
      <c r="G123" s="154">
        <f t="shared" si="12"/>
        <v>350.5400000000001</v>
      </c>
      <c r="H123" s="118">
        <v>38</v>
      </c>
      <c r="I123" s="154">
        <v>785.32</v>
      </c>
      <c r="J123" s="154">
        <v>434.78</v>
      </c>
    </row>
    <row r="124" spans="1:10" ht="23.25">
      <c r="A124" s="116"/>
      <c r="B124" s="118">
        <v>33</v>
      </c>
      <c r="C124" s="119">
        <v>85.9901</v>
      </c>
      <c r="D124" s="119">
        <v>85.9986</v>
      </c>
      <c r="E124" s="207">
        <f t="shared" si="10"/>
        <v>0.008499999999997954</v>
      </c>
      <c r="F124" s="151">
        <f t="shared" si="11"/>
        <v>25.349676418830192</v>
      </c>
      <c r="G124" s="154">
        <f t="shared" si="12"/>
        <v>335.31000000000006</v>
      </c>
      <c r="H124" s="164">
        <v>39</v>
      </c>
      <c r="I124" s="154">
        <v>701.32</v>
      </c>
      <c r="J124" s="154">
        <v>366.01</v>
      </c>
    </row>
    <row r="125" spans="1:10" ht="23.25">
      <c r="A125" s="116">
        <v>21883</v>
      </c>
      <c r="B125" s="118">
        <v>34</v>
      </c>
      <c r="C125" s="119">
        <v>83.7185</v>
      </c>
      <c r="D125" s="119">
        <v>83.7227</v>
      </c>
      <c r="E125" s="207">
        <f t="shared" si="10"/>
        <v>0.004199999999997317</v>
      </c>
      <c r="F125" s="151">
        <f t="shared" si="11"/>
        <v>15.112806304189542</v>
      </c>
      <c r="G125" s="154">
        <f t="shared" si="12"/>
        <v>277.9100000000001</v>
      </c>
      <c r="H125" s="118">
        <v>40</v>
      </c>
      <c r="I125" s="154">
        <v>829.22</v>
      </c>
      <c r="J125" s="154">
        <v>551.31</v>
      </c>
    </row>
    <row r="126" spans="1:10" ht="23.25">
      <c r="A126" s="116"/>
      <c r="B126" s="118">
        <v>35</v>
      </c>
      <c r="C126" s="119">
        <v>85.0209</v>
      </c>
      <c r="D126" s="119">
        <v>85.0318</v>
      </c>
      <c r="E126" s="207">
        <f t="shared" si="10"/>
        <v>0.010900000000006571</v>
      </c>
      <c r="F126" s="151">
        <f t="shared" si="11"/>
        <v>33.314994804103456</v>
      </c>
      <c r="G126" s="154">
        <f t="shared" si="12"/>
        <v>327.18000000000006</v>
      </c>
      <c r="H126" s="164">
        <v>41</v>
      </c>
      <c r="I126" s="154">
        <v>701.96</v>
      </c>
      <c r="J126" s="154">
        <v>374.78</v>
      </c>
    </row>
    <row r="127" spans="1:10" ht="23.25">
      <c r="A127" s="116"/>
      <c r="B127" s="118">
        <v>36</v>
      </c>
      <c r="C127" s="119">
        <v>84.5913</v>
      </c>
      <c r="D127" s="119">
        <v>84.6003</v>
      </c>
      <c r="E127" s="207">
        <f aca="true" t="shared" si="13" ref="E127:E370">D127-C127</f>
        <v>0.009000000000000341</v>
      </c>
      <c r="F127" s="151">
        <f aca="true" t="shared" si="14" ref="F127:F166">((10^6)*E127/G127)</f>
        <v>27.798369162343526</v>
      </c>
      <c r="G127" s="154">
        <f t="shared" si="12"/>
        <v>323.76000000000005</v>
      </c>
      <c r="H127" s="118">
        <v>42</v>
      </c>
      <c r="I127" s="154">
        <v>695.84</v>
      </c>
      <c r="J127" s="154">
        <v>372.08</v>
      </c>
    </row>
    <row r="128" spans="1:10" ht="23.25">
      <c r="A128" s="116">
        <v>21904</v>
      </c>
      <c r="B128" s="118">
        <v>7</v>
      </c>
      <c r="C128" s="119">
        <v>86.4429</v>
      </c>
      <c r="D128" s="119">
        <v>86.4429</v>
      </c>
      <c r="E128" s="207">
        <f t="shared" si="13"/>
        <v>0</v>
      </c>
      <c r="F128" s="151">
        <f t="shared" si="14"/>
        <v>0</v>
      </c>
      <c r="G128" s="154">
        <f t="shared" si="12"/>
        <v>345.51</v>
      </c>
      <c r="H128" s="118">
        <v>43</v>
      </c>
      <c r="I128" s="154">
        <v>717.53</v>
      </c>
      <c r="J128" s="115">
        <v>372.02</v>
      </c>
    </row>
    <row r="129" spans="1:10" ht="23.25">
      <c r="A129" s="116"/>
      <c r="B129" s="118">
        <v>8</v>
      </c>
      <c r="C129" s="119">
        <v>84.8019</v>
      </c>
      <c r="D129" s="119">
        <v>84.8057</v>
      </c>
      <c r="E129" s="207">
        <f t="shared" si="13"/>
        <v>0.0037999999999982492</v>
      </c>
      <c r="F129" s="151">
        <f t="shared" si="14"/>
        <v>12.466373597527229</v>
      </c>
      <c r="G129" s="154">
        <f t="shared" si="12"/>
        <v>304.81999999999994</v>
      </c>
      <c r="H129" s="118">
        <v>44</v>
      </c>
      <c r="I129" s="154">
        <v>739.56</v>
      </c>
      <c r="J129" s="115">
        <v>434.74</v>
      </c>
    </row>
    <row r="130" spans="1:10" ht="23.25">
      <c r="A130" s="116"/>
      <c r="B130" s="118">
        <v>9</v>
      </c>
      <c r="C130" s="119">
        <v>87.6347</v>
      </c>
      <c r="D130" s="119">
        <v>87.6347</v>
      </c>
      <c r="E130" s="207">
        <f t="shared" si="13"/>
        <v>0</v>
      </c>
      <c r="F130" s="151">
        <f t="shared" si="14"/>
        <v>0</v>
      </c>
      <c r="G130" s="154">
        <f t="shared" si="12"/>
        <v>293.55999999999995</v>
      </c>
      <c r="H130" s="118">
        <v>45</v>
      </c>
      <c r="I130" s="154">
        <v>916.3</v>
      </c>
      <c r="J130" s="115">
        <v>622.74</v>
      </c>
    </row>
    <row r="131" spans="1:10" ht="23.25">
      <c r="A131" s="116">
        <v>21910</v>
      </c>
      <c r="B131" s="118">
        <v>10</v>
      </c>
      <c r="C131" s="119">
        <v>85.0789</v>
      </c>
      <c r="D131" s="119">
        <v>85.0839</v>
      </c>
      <c r="E131" s="207">
        <f t="shared" si="13"/>
        <v>0.0049999999999954525</v>
      </c>
      <c r="F131" s="151">
        <f t="shared" si="14"/>
        <v>13.394770681513751</v>
      </c>
      <c r="G131" s="154">
        <f t="shared" si="12"/>
        <v>373.28</v>
      </c>
      <c r="H131" s="118">
        <v>46</v>
      </c>
      <c r="I131" s="154">
        <v>748.16</v>
      </c>
      <c r="J131" s="115">
        <v>374.88</v>
      </c>
    </row>
    <row r="132" spans="1:10" ht="23.25">
      <c r="A132" s="116"/>
      <c r="B132" s="118">
        <v>11</v>
      </c>
      <c r="C132" s="119">
        <v>86.0862</v>
      </c>
      <c r="D132" s="119">
        <v>86.0862</v>
      </c>
      <c r="E132" s="207">
        <f t="shared" si="13"/>
        <v>0</v>
      </c>
      <c r="F132" s="151">
        <f t="shared" si="14"/>
        <v>0</v>
      </c>
      <c r="G132" s="154">
        <f t="shared" si="12"/>
        <v>328.55999999999995</v>
      </c>
      <c r="H132" s="118">
        <v>47</v>
      </c>
      <c r="I132" s="154">
        <v>879.81</v>
      </c>
      <c r="J132" s="115">
        <v>551.25</v>
      </c>
    </row>
    <row r="133" spans="1:10" ht="23.25">
      <c r="A133" s="116"/>
      <c r="B133" s="118">
        <v>12</v>
      </c>
      <c r="C133" s="119">
        <v>84.8186</v>
      </c>
      <c r="D133" s="119">
        <v>84.8186</v>
      </c>
      <c r="E133" s="207">
        <f t="shared" si="13"/>
        <v>0</v>
      </c>
      <c r="F133" s="151">
        <f t="shared" si="14"/>
        <v>0</v>
      </c>
      <c r="G133" s="154">
        <f t="shared" si="12"/>
        <v>281.31000000000006</v>
      </c>
      <c r="H133" s="118">
        <v>48</v>
      </c>
      <c r="I133" s="154">
        <v>811.85</v>
      </c>
      <c r="J133" s="115">
        <v>530.54</v>
      </c>
    </row>
    <row r="134" spans="1:10" ht="23.25">
      <c r="A134" s="116">
        <v>21925</v>
      </c>
      <c r="B134" s="118">
        <v>31</v>
      </c>
      <c r="C134" s="119">
        <v>84.876</v>
      </c>
      <c r="D134" s="119">
        <v>84.8802</v>
      </c>
      <c r="E134" s="207">
        <f t="shared" si="13"/>
        <v>0.004199999999997317</v>
      </c>
      <c r="F134" s="151">
        <f t="shared" si="14"/>
        <v>11.87917185201187</v>
      </c>
      <c r="G134" s="154">
        <f t="shared" si="12"/>
        <v>353.56</v>
      </c>
      <c r="H134" s="118">
        <v>49</v>
      </c>
      <c r="I134" s="154">
        <v>722.97</v>
      </c>
      <c r="J134" s="115">
        <v>369.41</v>
      </c>
    </row>
    <row r="135" spans="1:10" ht="23.25">
      <c r="A135" s="116"/>
      <c r="B135" s="118">
        <v>32</v>
      </c>
      <c r="C135" s="119">
        <v>85.0341</v>
      </c>
      <c r="D135" s="119">
        <v>85.042</v>
      </c>
      <c r="E135" s="207">
        <f t="shared" si="13"/>
        <v>0.007900000000006457</v>
      </c>
      <c r="F135" s="151">
        <f t="shared" si="14"/>
        <v>26.88354998981303</v>
      </c>
      <c r="G135" s="154">
        <f t="shared" si="12"/>
        <v>293.86</v>
      </c>
      <c r="H135" s="118">
        <v>50</v>
      </c>
      <c r="I135" s="154">
        <v>824.46</v>
      </c>
      <c r="J135" s="115">
        <v>530.6</v>
      </c>
    </row>
    <row r="136" spans="1:10" ht="23.25">
      <c r="A136" s="116"/>
      <c r="B136" s="118">
        <v>33</v>
      </c>
      <c r="C136" s="119">
        <v>85.99</v>
      </c>
      <c r="D136" s="119">
        <v>85.9946</v>
      </c>
      <c r="E136" s="207">
        <f t="shared" si="13"/>
        <v>0.004600000000010596</v>
      </c>
      <c r="F136" s="151">
        <f t="shared" si="14"/>
        <v>15.935150864345433</v>
      </c>
      <c r="G136" s="154">
        <f t="shared" si="12"/>
        <v>288.66999999999996</v>
      </c>
      <c r="H136" s="118">
        <v>51</v>
      </c>
      <c r="I136" s="154">
        <v>855.27</v>
      </c>
      <c r="J136" s="115">
        <v>566.6</v>
      </c>
    </row>
    <row r="137" spans="1:10" ht="23.25">
      <c r="A137" s="116">
        <v>21934</v>
      </c>
      <c r="B137" s="118">
        <v>34</v>
      </c>
      <c r="C137" s="119">
        <v>83.7405</v>
      </c>
      <c r="D137" s="119">
        <v>83.7432</v>
      </c>
      <c r="E137" s="207">
        <f t="shared" si="13"/>
        <v>0.0027000000000043656</v>
      </c>
      <c r="F137" s="151">
        <f t="shared" si="14"/>
        <v>8.921785678896228</v>
      </c>
      <c r="G137" s="154">
        <f t="shared" si="12"/>
        <v>302.63</v>
      </c>
      <c r="H137" s="118">
        <v>52</v>
      </c>
      <c r="I137" s="154">
        <v>849.21</v>
      </c>
      <c r="J137" s="115">
        <v>546.58</v>
      </c>
    </row>
    <row r="138" spans="1:10" ht="23.25">
      <c r="A138" s="116"/>
      <c r="B138" s="118">
        <v>35</v>
      </c>
      <c r="C138" s="119">
        <v>85.0271</v>
      </c>
      <c r="D138" s="119">
        <v>85.0306</v>
      </c>
      <c r="E138" s="207">
        <f t="shared" si="13"/>
        <v>0.003500000000002501</v>
      </c>
      <c r="F138" s="151">
        <f t="shared" si="14"/>
        <v>11.884953648689264</v>
      </c>
      <c r="G138" s="154">
        <f t="shared" si="12"/>
        <v>294.49</v>
      </c>
      <c r="H138" s="118">
        <v>53</v>
      </c>
      <c r="I138" s="154">
        <v>849.41</v>
      </c>
      <c r="J138" s="115">
        <v>554.92</v>
      </c>
    </row>
    <row r="139" spans="1:10" ht="23.25">
      <c r="A139" s="116"/>
      <c r="B139" s="118">
        <v>36</v>
      </c>
      <c r="C139" s="119">
        <v>84.5745</v>
      </c>
      <c r="D139" s="119">
        <v>84.5794</v>
      </c>
      <c r="E139" s="207">
        <f t="shared" si="13"/>
        <v>0.004900000000006344</v>
      </c>
      <c r="F139" s="151">
        <f t="shared" si="14"/>
        <v>17.92639203924177</v>
      </c>
      <c r="G139" s="154">
        <f t="shared" si="12"/>
        <v>273.3399999999999</v>
      </c>
      <c r="H139" s="118">
        <v>54</v>
      </c>
      <c r="I139" s="154">
        <v>848.93</v>
      </c>
      <c r="J139" s="115">
        <v>575.59</v>
      </c>
    </row>
    <row r="140" spans="1:10" ht="23.25">
      <c r="A140" s="116">
        <v>21942</v>
      </c>
      <c r="B140" s="118">
        <v>10</v>
      </c>
      <c r="C140" s="119">
        <v>85.085</v>
      </c>
      <c r="D140" s="119">
        <v>85.0874</v>
      </c>
      <c r="E140" s="207">
        <f t="shared" si="13"/>
        <v>0.0024000000000086175</v>
      </c>
      <c r="F140" s="151">
        <f t="shared" si="14"/>
        <v>6.915230795852641</v>
      </c>
      <c r="G140" s="154">
        <f t="shared" si="12"/>
        <v>347.06</v>
      </c>
      <c r="H140" s="118">
        <v>55</v>
      </c>
      <c r="I140" s="154">
        <v>654.01</v>
      </c>
      <c r="J140" s="115">
        <v>306.95</v>
      </c>
    </row>
    <row r="141" spans="1:10" ht="23.25">
      <c r="A141" s="116"/>
      <c r="B141" s="118">
        <v>11</v>
      </c>
      <c r="C141" s="119">
        <v>86.0856</v>
      </c>
      <c r="D141" s="119">
        <v>86.0913</v>
      </c>
      <c r="E141" s="207">
        <f t="shared" si="13"/>
        <v>0.005700000000004479</v>
      </c>
      <c r="F141" s="151">
        <f t="shared" si="14"/>
        <v>21.346715601844355</v>
      </c>
      <c r="G141" s="154">
        <f t="shared" si="12"/>
        <v>267.02</v>
      </c>
      <c r="H141" s="118">
        <v>56</v>
      </c>
      <c r="I141" s="154">
        <v>803.77</v>
      </c>
      <c r="J141" s="115">
        <v>536.75</v>
      </c>
    </row>
    <row r="142" spans="1:10" ht="23.25">
      <c r="A142" s="116"/>
      <c r="B142" s="118">
        <v>12</v>
      </c>
      <c r="C142" s="119">
        <v>84.8481</v>
      </c>
      <c r="D142" s="119">
        <v>84.8505</v>
      </c>
      <c r="E142" s="207">
        <f t="shared" si="13"/>
        <v>0.0023999999999944066</v>
      </c>
      <c r="F142" s="151">
        <f t="shared" si="14"/>
        <v>7.427351220853547</v>
      </c>
      <c r="G142" s="154">
        <f t="shared" si="12"/>
        <v>323.13</v>
      </c>
      <c r="H142" s="118">
        <v>57</v>
      </c>
      <c r="I142" s="154">
        <v>766.5</v>
      </c>
      <c r="J142" s="115">
        <v>443.37</v>
      </c>
    </row>
    <row r="143" spans="1:10" ht="23.25">
      <c r="A143" s="116">
        <v>21955</v>
      </c>
      <c r="B143" s="118">
        <v>10</v>
      </c>
      <c r="C143" s="119">
        <v>85.0612</v>
      </c>
      <c r="D143" s="119">
        <v>85.0826</v>
      </c>
      <c r="E143" s="207">
        <f t="shared" si="13"/>
        <v>0.021399999999999864</v>
      </c>
      <c r="F143" s="151">
        <f t="shared" si="14"/>
        <v>64.90552303539432</v>
      </c>
      <c r="G143" s="154">
        <f t="shared" si="12"/>
        <v>329.71</v>
      </c>
      <c r="H143" s="118">
        <v>58</v>
      </c>
      <c r="I143" s="154">
        <v>691.02</v>
      </c>
      <c r="J143" s="115">
        <v>361.31</v>
      </c>
    </row>
    <row r="144" spans="1:10" ht="23.25">
      <c r="A144" s="116"/>
      <c r="B144" s="118">
        <v>11</v>
      </c>
      <c r="C144" s="119">
        <v>86.0734</v>
      </c>
      <c r="D144" s="119">
        <v>86.0896</v>
      </c>
      <c r="E144" s="207">
        <f t="shared" si="13"/>
        <v>0.016199999999997772</v>
      </c>
      <c r="F144" s="151">
        <f t="shared" si="14"/>
        <v>61.379911340119605</v>
      </c>
      <c r="G144" s="154">
        <f t="shared" si="12"/>
        <v>263.93000000000006</v>
      </c>
      <c r="H144" s="118">
        <v>59</v>
      </c>
      <c r="I144" s="154">
        <v>844.94</v>
      </c>
      <c r="J144" s="115">
        <v>581.01</v>
      </c>
    </row>
    <row r="145" spans="1:10" ht="23.25">
      <c r="A145" s="116"/>
      <c r="B145" s="118">
        <v>12</v>
      </c>
      <c r="C145" s="119">
        <v>84.8247</v>
      </c>
      <c r="D145" s="119">
        <v>84.8458</v>
      </c>
      <c r="E145" s="207">
        <f t="shared" si="13"/>
        <v>0.021099999999989905</v>
      </c>
      <c r="F145" s="151">
        <f t="shared" si="14"/>
        <v>65.88602654173272</v>
      </c>
      <c r="G145" s="154">
        <f t="shared" si="12"/>
        <v>320.25</v>
      </c>
      <c r="H145" s="118">
        <v>60</v>
      </c>
      <c r="I145" s="154">
        <v>654.35</v>
      </c>
      <c r="J145" s="115">
        <v>334.1</v>
      </c>
    </row>
    <row r="146" spans="1:10" ht="23.25">
      <c r="A146" s="116">
        <v>21963</v>
      </c>
      <c r="B146" s="118">
        <v>13</v>
      </c>
      <c r="C146" s="119">
        <v>86.7013</v>
      </c>
      <c r="D146" s="119">
        <v>86.7177</v>
      </c>
      <c r="E146" s="207">
        <f t="shared" si="13"/>
        <v>0.0163999999999902</v>
      </c>
      <c r="F146" s="151">
        <f t="shared" si="14"/>
        <v>60.19674056669433</v>
      </c>
      <c r="G146" s="154">
        <f t="shared" si="12"/>
        <v>272.43999999999994</v>
      </c>
      <c r="H146" s="118">
        <v>61</v>
      </c>
      <c r="I146" s="154">
        <v>800.31</v>
      </c>
      <c r="J146" s="115">
        <v>527.87</v>
      </c>
    </row>
    <row r="147" spans="1:10" ht="23.25">
      <c r="A147" s="116"/>
      <c r="B147" s="118">
        <v>14</v>
      </c>
      <c r="C147" s="119">
        <v>85.911</v>
      </c>
      <c r="D147" s="119">
        <v>85.9318</v>
      </c>
      <c r="E147" s="207">
        <f t="shared" si="13"/>
        <v>0.020799999999994156</v>
      </c>
      <c r="F147" s="151">
        <f t="shared" si="14"/>
        <v>64.77329347282684</v>
      </c>
      <c r="G147" s="154">
        <f t="shared" si="12"/>
        <v>321.12000000000006</v>
      </c>
      <c r="H147" s="118">
        <v>62</v>
      </c>
      <c r="I147" s="154">
        <v>690.82</v>
      </c>
      <c r="J147" s="115">
        <v>369.7</v>
      </c>
    </row>
    <row r="148" spans="1:10" ht="23.25">
      <c r="A148" s="116"/>
      <c r="B148" s="118">
        <v>15</v>
      </c>
      <c r="C148" s="119">
        <v>86.9775</v>
      </c>
      <c r="D148" s="119">
        <v>86.9968</v>
      </c>
      <c r="E148" s="207">
        <f t="shared" si="13"/>
        <v>0.019299999999986994</v>
      </c>
      <c r="F148" s="151">
        <f t="shared" si="14"/>
        <v>58.76084639971683</v>
      </c>
      <c r="G148" s="154">
        <f t="shared" si="12"/>
        <v>328.45</v>
      </c>
      <c r="H148" s="118">
        <v>63</v>
      </c>
      <c r="I148" s="154">
        <v>695.63</v>
      </c>
      <c r="J148" s="115">
        <v>367.18</v>
      </c>
    </row>
    <row r="149" spans="1:10" ht="23.25">
      <c r="A149" s="116">
        <v>21973</v>
      </c>
      <c r="B149" s="118">
        <v>16</v>
      </c>
      <c r="C149" s="119">
        <v>86.1366</v>
      </c>
      <c r="D149" s="119">
        <v>86.1551</v>
      </c>
      <c r="E149" s="207">
        <f t="shared" si="13"/>
        <v>0.01850000000000307</v>
      </c>
      <c r="F149" s="151">
        <f t="shared" si="14"/>
        <v>53.68075907495886</v>
      </c>
      <c r="G149" s="154">
        <f t="shared" si="12"/>
        <v>344.63</v>
      </c>
      <c r="H149" s="118">
        <v>64</v>
      </c>
      <c r="I149" s="154">
        <v>739.4</v>
      </c>
      <c r="J149" s="115">
        <v>394.77</v>
      </c>
    </row>
    <row r="150" spans="1:10" ht="23.25">
      <c r="A150" s="116"/>
      <c r="B150" s="118">
        <v>17</v>
      </c>
      <c r="C150" s="119">
        <v>87.2038</v>
      </c>
      <c r="D150" s="119">
        <v>87.2208</v>
      </c>
      <c r="E150" s="207">
        <f t="shared" si="13"/>
        <v>0.016999999999995907</v>
      </c>
      <c r="F150" s="151">
        <f t="shared" si="14"/>
        <v>65.70810142237131</v>
      </c>
      <c r="G150" s="154">
        <f t="shared" si="12"/>
        <v>258.72</v>
      </c>
      <c r="H150" s="118">
        <v>65</v>
      </c>
      <c r="I150" s="154">
        <v>793.25</v>
      </c>
      <c r="J150" s="115">
        <v>534.53</v>
      </c>
    </row>
    <row r="151" spans="1:10" ht="23.25">
      <c r="A151" s="116"/>
      <c r="B151" s="118">
        <v>18</v>
      </c>
      <c r="C151" s="119">
        <v>85.1252</v>
      </c>
      <c r="D151" s="119">
        <v>85.1452</v>
      </c>
      <c r="E151" s="207">
        <f t="shared" si="13"/>
        <v>0.01999999999999602</v>
      </c>
      <c r="F151" s="151">
        <f t="shared" si="14"/>
        <v>69.12283127115514</v>
      </c>
      <c r="G151" s="154">
        <f t="shared" si="12"/>
        <v>289.3399999999999</v>
      </c>
      <c r="H151" s="118">
        <v>66</v>
      </c>
      <c r="I151" s="154">
        <v>830.3</v>
      </c>
      <c r="J151" s="115">
        <v>540.96</v>
      </c>
    </row>
    <row r="152" spans="1:10" ht="23.25">
      <c r="A152" s="116">
        <v>21982</v>
      </c>
      <c r="B152" s="118">
        <v>10</v>
      </c>
      <c r="C152" s="119">
        <v>85.073</v>
      </c>
      <c r="D152" s="119">
        <v>85.093</v>
      </c>
      <c r="E152" s="207">
        <f t="shared" si="13"/>
        <v>0.020000000000010232</v>
      </c>
      <c r="F152" s="151">
        <f t="shared" si="14"/>
        <v>64.3894272560775</v>
      </c>
      <c r="G152" s="154">
        <f t="shared" si="12"/>
        <v>310.61</v>
      </c>
      <c r="H152" s="118">
        <v>67</v>
      </c>
      <c r="I152" s="154">
        <v>813.35</v>
      </c>
      <c r="J152" s="115">
        <v>502.74</v>
      </c>
    </row>
    <row r="153" spans="1:10" ht="23.25">
      <c r="A153" s="116"/>
      <c r="B153" s="118">
        <v>11</v>
      </c>
      <c r="C153" s="119">
        <v>86.0958</v>
      </c>
      <c r="D153" s="119">
        <v>86.1191</v>
      </c>
      <c r="E153" s="207">
        <f t="shared" si="13"/>
        <v>0.023300000000006094</v>
      </c>
      <c r="F153" s="151">
        <f t="shared" si="14"/>
        <v>69.18873975533346</v>
      </c>
      <c r="G153" s="154">
        <f t="shared" si="12"/>
        <v>336.76</v>
      </c>
      <c r="H153" s="118">
        <v>68</v>
      </c>
      <c r="I153" s="154">
        <v>683.77</v>
      </c>
      <c r="J153" s="115">
        <v>347.01</v>
      </c>
    </row>
    <row r="154" spans="1:10" ht="23.25">
      <c r="A154" s="116"/>
      <c r="B154" s="118">
        <v>12</v>
      </c>
      <c r="C154" s="119">
        <v>84.8386</v>
      </c>
      <c r="D154" s="119">
        <v>84.8618</v>
      </c>
      <c r="E154" s="207">
        <f t="shared" si="13"/>
        <v>0.023200000000002774</v>
      </c>
      <c r="F154" s="151">
        <f t="shared" si="14"/>
        <v>65.60529366853143</v>
      </c>
      <c r="G154" s="154">
        <f t="shared" si="12"/>
        <v>353.63000000000005</v>
      </c>
      <c r="H154" s="118">
        <v>69</v>
      </c>
      <c r="I154" s="154">
        <v>667.22</v>
      </c>
      <c r="J154" s="115">
        <v>313.59</v>
      </c>
    </row>
    <row r="155" spans="1:10" ht="23.25">
      <c r="A155" s="116">
        <v>21992</v>
      </c>
      <c r="B155" s="118">
        <v>13</v>
      </c>
      <c r="C155" s="119">
        <v>86.7239</v>
      </c>
      <c r="D155" s="119">
        <v>86.7456</v>
      </c>
      <c r="E155" s="207">
        <f t="shared" si="13"/>
        <v>0.02169999999999561</v>
      </c>
      <c r="F155" s="151">
        <f t="shared" si="14"/>
        <v>72.13376325497993</v>
      </c>
      <c r="G155" s="154">
        <f t="shared" si="12"/>
        <v>300.83000000000004</v>
      </c>
      <c r="H155" s="118">
        <v>70</v>
      </c>
      <c r="I155" s="154">
        <v>837.12</v>
      </c>
      <c r="J155" s="115">
        <v>536.29</v>
      </c>
    </row>
    <row r="156" spans="1:10" ht="23.25">
      <c r="A156" s="116"/>
      <c r="B156" s="118">
        <v>14</v>
      </c>
      <c r="C156" s="119">
        <v>85.9285</v>
      </c>
      <c r="D156" s="119">
        <v>85.9508</v>
      </c>
      <c r="E156" s="207">
        <f t="shared" si="13"/>
        <v>0.02230000000000132</v>
      </c>
      <c r="F156" s="151">
        <f t="shared" si="14"/>
        <v>68.94632698491628</v>
      </c>
      <c r="G156" s="154">
        <f t="shared" si="12"/>
        <v>323.43999999999994</v>
      </c>
      <c r="H156" s="118">
        <v>71</v>
      </c>
      <c r="I156" s="154">
        <v>856.8</v>
      </c>
      <c r="J156" s="115">
        <v>533.36</v>
      </c>
    </row>
    <row r="157" spans="1:10" ht="23.25">
      <c r="A157" s="116"/>
      <c r="B157" s="118">
        <v>15</v>
      </c>
      <c r="C157" s="119">
        <v>86.9935</v>
      </c>
      <c r="D157" s="119">
        <v>87.0161</v>
      </c>
      <c r="E157" s="207">
        <f t="shared" si="13"/>
        <v>0.022599999999997067</v>
      </c>
      <c r="F157" s="151">
        <f t="shared" si="14"/>
        <v>63.1779045063096</v>
      </c>
      <c r="G157" s="154">
        <f t="shared" si="12"/>
        <v>357.71999999999997</v>
      </c>
      <c r="H157" s="118">
        <v>72</v>
      </c>
      <c r="I157" s="154">
        <v>640.27</v>
      </c>
      <c r="J157" s="115">
        <v>282.55</v>
      </c>
    </row>
    <row r="158" spans="1:10" ht="23.25">
      <c r="A158" s="116">
        <v>22003</v>
      </c>
      <c r="B158" s="118">
        <v>16</v>
      </c>
      <c r="C158" s="119">
        <v>86.1435</v>
      </c>
      <c r="D158" s="119">
        <v>86.1673</v>
      </c>
      <c r="E158" s="207">
        <f t="shared" si="13"/>
        <v>0.02379999999999427</v>
      </c>
      <c r="F158" s="151">
        <f t="shared" si="14"/>
        <v>75.0291604930307</v>
      </c>
      <c r="G158" s="154">
        <f t="shared" si="12"/>
        <v>317.21000000000004</v>
      </c>
      <c r="H158" s="118">
        <v>73</v>
      </c>
      <c r="I158" s="154">
        <v>880.75</v>
      </c>
      <c r="J158" s="115">
        <v>563.54</v>
      </c>
    </row>
    <row r="159" spans="1:10" ht="23.25">
      <c r="A159" s="116"/>
      <c r="B159" s="118">
        <v>17</v>
      </c>
      <c r="C159" s="119">
        <v>87.214</v>
      </c>
      <c r="D159" s="119">
        <v>87.2328</v>
      </c>
      <c r="E159" s="207">
        <f t="shared" si="13"/>
        <v>0.018799999999998818</v>
      </c>
      <c r="F159" s="151">
        <f t="shared" si="14"/>
        <v>63.53283092831879</v>
      </c>
      <c r="G159" s="154">
        <f t="shared" si="12"/>
        <v>295.9100000000001</v>
      </c>
      <c r="H159" s="118">
        <v>74</v>
      </c>
      <c r="I159" s="154">
        <v>814.21</v>
      </c>
      <c r="J159" s="115">
        <v>518.3</v>
      </c>
    </row>
    <row r="160" spans="1:10" ht="23.25">
      <c r="A160" s="116"/>
      <c r="B160" s="118">
        <v>18</v>
      </c>
      <c r="C160" s="119">
        <v>85.1475</v>
      </c>
      <c r="D160" s="119">
        <v>85.1672</v>
      </c>
      <c r="E160" s="207">
        <f t="shared" si="13"/>
        <v>0.019700000000000273</v>
      </c>
      <c r="F160" s="151">
        <f t="shared" si="14"/>
        <v>65.60980483580988</v>
      </c>
      <c r="G160" s="154">
        <f t="shared" si="12"/>
        <v>300.26</v>
      </c>
      <c r="H160" s="118">
        <v>75</v>
      </c>
      <c r="I160" s="154">
        <v>828.98</v>
      </c>
      <c r="J160" s="115">
        <v>528.72</v>
      </c>
    </row>
    <row r="161" spans="1:10" ht="23.25">
      <c r="A161" s="116">
        <v>22011</v>
      </c>
      <c r="B161" s="118">
        <v>7</v>
      </c>
      <c r="C161" s="119">
        <v>86.4413</v>
      </c>
      <c r="D161" s="119">
        <v>86.4413</v>
      </c>
      <c r="E161" s="207">
        <f t="shared" si="13"/>
        <v>0</v>
      </c>
      <c r="F161" s="151">
        <f t="shared" si="14"/>
        <v>0</v>
      </c>
      <c r="G161" s="154">
        <f t="shared" si="12"/>
        <v>290.44000000000005</v>
      </c>
      <c r="H161" s="118">
        <v>1</v>
      </c>
      <c r="I161" s="154">
        <v>808.08</v>
      </c>
      <c r="J161" s="115">
        <v>517.64</v>
      </c>
    </row>
    <row r="162" spans="1:10" ht="23.25">
      <c r="A162" s="116"/>
      <c r="B162" s="118">
        <v>8</v>
      </c>
      <c r="C162" s="119">
        <v>84.792</v>
      </c>
      <c r="D162" s="119">
        <v>84.7921</v>
      </c>
      <c r="E162" s="207">
        <f t="shared" si="13"/>
        <v>0.00010000000000331966</v>
      </c>
      <c r="F162" s="151">
        <f t="shared" si="14"/>
        <v>0.33576201189712146</v>
      </c>
      <c r="G162" s="154">
        <f t="shared" si="12"/>
        <v>297.8299999999999</v>
      </c>
      <c r="H162" s="118">
        <v>2</v>
      </c>
      <c r="I162" s="154">
        <v>820.79</v>
      </c>
      <c r="J162" s="115">
        <v>522.96</v>
      </c>
    </row>
    <row r="163" spans="1:10" ht="23.25">
      <c r="A163" s="116"/>
      <c r="B163" s="118">
        <v>9</v>
      </c>
      <c r="C163" s="119">
        <v>87.6486</v>
      </c>
      <c r="D163" s="119">
        <v>87.6503</v>
      </c>
      <c r="E163" s="207">
        <f t="shared" si="13"/>
        <v>0.0016999999999995907</v>
      </c>
      <c r="F163" s="151">
        <f t="shared" si="14"/>
        <v>6.087299029611454</v>
      </c>
      <c r="G163" s="154">
        <f t="shared" si="12"/>
        <v>279.27</v>
      </c>
      <c r="H163" s="118">
        <v>3</v>
      </c>
      <c r="I163" s="154">
        <v>820.16</v>
      </c>
      <c r="J163" s="115">
        <v>540.89</v>
      </c>
    </row>
    <row r="164" spans="1:10" ht="23.25">
      <c r="A164" s="116">
        <v>22033</v>
      </c>
      <c r="B164" s="118">
        <v>10</v>
      </c>
      <c r="C164" s="119">
        <v>85.087</v>
      </c>
      <c r="D164" s="119">
        <v>85.0876</v>
      </c>
      <c r="E164" s="207">
        <f t="shared" si="13"/>
        <v>0.0005999999999914962</v>
      </c>
      <c r="F164" s="151">
        <f t="shared" si="14"/>
        <v>2.1197668256191355</v>
      </c>
      <c r="G164" s="154">
        <f t="shared" si="12"/>
        <v>283.04999999999995</v>
      </c>
      <c r="H164" s="118">
        <v>4</v>
      </c>
      <c r="I164" s="154">
        <v>834.24</v>
      </c>
      <c r="J164" s="115">
        <v>551.19</v>
      </c>
    </row>
    <row r="165" spans="1:10" ht="23.25">
      <c r="A165" s="116"/>
      <c r="B165" s="118">
        <v>11</v>
      </c>
      <c r="C165" s="119">
        <v>86.0953</v>
      </c>
      <c r="D165" s="119">
        <v>86.0953</v>
      </c>
      <c r="E165" s="207">
        <f t="shared" si="13"/>
        <v>0</v>
      </c>
      <c r="F165" s="151">
        <f t="shared" si="14"/>
        <v>0</v>
      </c>
      <c r="G165" s="154">
        <f t="shared" si="12"/>
        <v>294.80000000000007</v>
      </c>
      <c r="H165" s="118">
        <v>5</v>
      </c>
      <c r="I165" s="154">
        <v>654.33</v>
      </c>
      <c r="J165" s="115">
        <v>359.53</v>
      </c>
    </row>
    <row r="166" spans="1:10" ht="23.25">
      <c r="A166" s="116"/>
      <c r="B166" s="118">
        <v>12</v>
      </c>
      <c r="C166" s="119">
        <v>84.8285</v>
      </c>
      <c r="D166" s="119">
        <v>84.8285</v>
      </c>
      <c r="E166" s="207">
        <f t="shared" si="13"/>
        <v>0</v>
      </c>
      <c r="F166" s="151">
        <f t="shared" si="14"/>
        <v>0</v>
      </c>
      <c r="G166" s="154">
        <f t="shared" si="12"/>
        <v>281.81000000000006</v>
      </c>
      <c r="H166" s="118">
        <v>6</v>
      </c>
      <c r="I166" s="154">
        <v>809.72</v>
      </c>
      <c r="J166" s="115">
        <v>527.91</v>
      </c>
    </row>
    <row r="167" spans="1:10" ht="23.25">
      <c r="A167" s="116">
        <v>22044</v>
      </c>
      <c r="B167" s="118">
        <v>10</v>
      </c>
      <c r="C167" s="119">
        <v>85.0546</v>
      </c>
      <c r="D167" s="119">
        <v>85.0817</v>
      </c>
      <c r="E167" s="210">
        <f t="shared" si="13"/>
        <v>0.027100000000004343</v>
      </c>
      <c r="F167" s="151">
        <f>((10^6)*E167/G167)</f>
        <v>96.04479727815547</v>
      </c>
      <c r="G167" s="154">
        <f>I167-J167</f>
        <v>282.15999999999997</v>
      </c>
      <c r="H167" s="118">
        <v>7</v>
      </c>
      <c r="I167" s="154">
        <v>840.24</v>
      </c>
      <c r="J167" s="115">
        <v>558.08</v>
      </c>
    </row>
    <row r="168" spans="1:10" ht="23.25">
      <c r="A168" s="116"/>
      <c r="B168" s="118">
        <v>11</v>
      </c>
      <c r="C168" s="119">
        <v>86.0692</v>
      </c>
      <c r="D168" s="119">
        <v>86.1018</v>
      </c>
      <c r="E168" s="210">
        <f t="shared" si="13"/>
        <v>0.03260000000000218</v>
      </c>
      <c r="F168" s="151">
        <f>((10^6)*E168/G168)</f>
        <v>98.11002768749904</v>
      </c>
      <c r="G168" s="154">
        <f>I168-J168</f>
        <v>332.28000000000003</v>
      </c>
      <c r="H168" s="118">
        <v>8</v>
      </c>
      <c r="I168" s="154">
        <v>701.73</v>
      </c>
      <c r="J168" s="188">
        <v>369.45</v>
      </c>
    </row>
    <row r="169" spans="1:10" ht="23.25">
      <c r="A169" s="116"/>
      <c r="B169" s="118">
        <v>12</v>
      </c>
      <c r="C169" s="119">
        <v>84.8057</v>
      </c>
      <c r="D169" s="119">
        <v>84.8363</v>
      </c>
      <c r="E169" s="210">
        <f t="shared" si="13"/>
        <v>0.030599999999992633</v>
      </c>
      <c r="F169" s="151">
        <f aca="true" t="shared" si="15" ref="F169:F265">((10^6)*E169/G169)</f>
        <v>97.00735480596192</v>
      </c>
      <c r="G169" s="154">
        <f aca="true" t="shared" si="16" ref="G169:G265">I169-J169</f>
        <v>315.44000000000005</v>
      </c>
      <c r="H169" s="118">
        <v>9</v>
      </c>
      <c r="I169" s="154">
        <v>659.82</v>
      </c>
      <c r="J169" s="115">
        <v>344.38</v>
      </c>
    </row>
    <row r="170" spans="1:10" ht="23.25">
      <c r="A170" s="116">
        <v>22051</v>
      </c>
      <c r="B170" s="118">
        <v>13</v>
      </c>
      <c r="C170" s="119">
        <v>86.7134</v>
      </c>
      <c r="D170" s="119">
        <v>86.7537</v>
      </c>
      <c r="E170" s="210">
        <f t="shared" si="13"/>
        <v>0.040300000000002</v>
      </c>
      <c r="F170" s="151">
        <f t="shared" si="15"/>
        <v>127.6124129195757</v>
      </c>
      <c r="G170" s="154">
        <f t="shared" si="16"/>
        <v>315.79999999999995</v>
      </c>
      <c r="H170" s="118">
        <v>10</v>
      </c>
      <c r="I170" s="154">
        <v>780.28</v>
      </c>
      <c r="J170" s="115">
        <v>464.48</v>
      </c>
    </row>
    <row r="171" spans="1:10" ht="23.25">
      <c r="A171" s="116"/>
      <c r="B171" s="118">
        <v>14</v>
      </c>
      <c r="C171" s="119">
        <v>85.9377</v>
      </c>
      <c r="D171" s="119">
        <v>85.9762</v>
      </c>
      <c r="E171" s="210">
        <f t="shared" si="13"/>
        <v>0.03849999999999909</v>
      </c>
      <c r="F171" s="151">
        <f t="shared" si="15"/>
        <v>124.46657183498998</v>
      </c>
      <c r="G171" s="154">
        <f t="shared" si="16"/>
        <v>309.31999999999994</v>
      </c>
      <c r="H171" s="118">
        <v>11</v>
      </c>
      <c r="I171" s="154">
        <v>820.43</v>
      </c>
      <c r="J171" s="115">
        <v>511.11</v>
      </c>
    </row>
    <row r="172" spans="1:10" ht="23.25">
      <c r="A172" s="116"/>
      <c r="B172" s="118">
        <v>15</v>
      </c>
      <c r="C172" s="119">
        <v>86.99</v>
      </c>
      <c r="D172" s="119">
        <v>87.0225</v>
      </c>
      <c r="E172" s="210">
        <f t="shared" si="13"/>
        <v>0.03249999999999886</v>
      </c>
      <c r="F172" s="151">
        <f t="shared" si="15"/>
        <v>91.81569059524497</v>
      </c>
      <c r="G172" s="154">
        <f t="shared" si="16"/>
        <v>353.97</v>
      </c>
      <c r="H172" s="118">
        <v>12</v>
      </c>
      <c r="I172" s="154">
        <v>717.71</v>
      </c>
      <c r="J172" s="115">
        <v>363.74</v>
      </c>
    </row>
    <row r="173" spans="1:10" ht="23.25">
      <c r="A173" s="116">
        <v>22056</v>
      </c>
      <c r="B173" s="118">
        <v>16</v>
      </c>
      <c r="C173" s="119">
        <v>86.1436</v>
      </c>
      <c r="D173" s="119">
        <v>86.1852</v>
      </c>
      <c r="E173" s="210">
        <f t="shared" si="13"/>
        <v>0.04159999999998831</v>
      </c>
      <c r="F173" s="151">
        <f t="shared" si="15"/>
        <v>128.36336706982325</v>
      </c>
      <c r="G173" s="154">
        <f t="shared" si="16"/>
        <v>324.0799999999999</v>
      </c>
      <c r="H173" s="118">
        <v>13</v>
      </c>
      <c r="I173" s="154">
        <v>840.41</v>
      </c>
      <c r="J173" s="115">
        <v>516.33</v>
      </c>
    </row>
    <row r="174" spans="1:10" ht="23.25">
      <c r="A174" s="116"/>
      <c r="B174" s="118">
        <v>17</v>
      </c>
      <c r="C174" s="119">
        <v>87.2213</v>
      </c>
      <c r="D174" s="119">
        <v>87.2612</v>
      </c>
      <c r="E174" s="210">
        <f t="shared" si="13"/>
        <v>0.03990000000000293</v>
      </c>
      <c r="F174" s="151">
        <f t="shared" si="15"/>
        <v>128.7595198141311</v>
      </c>
      <c r="G174" s="154">
        <f t="shared" si="16"/>
        <v>309.87999999999994</v>
      </c>
      <c r="H174" s="118">
        <v>14</v>
      </c>
      <c r="I174" s="154">
        <v>663.29</v>
      </c>
      <c r="J174" s="115">
        <v>353.41</v>
      </c>
    </row>
    <row r="175" spans="1:10" ht="23.25">
      <c r="A175" s="116"/>
      <c r="B175" s="118">
        <v>18</v>
      </c>
      <c r="C175" s="119">
        <v>85.1334</v>
      </c>
      <c r="D175" s="119">
        <v>85.1695</v>
      </c>
      <c r="E175" s="210">
        <f t="shared" si="13"/>
        <v>0.036100000000004684</v>
      </c>
      <c r="F175" s="151">
        <f t="shared" si="15"/>
        <v>105.89926369211383</v>
      </c>
      <c r="G175" s="154">
        <f t="shared" si="16"/>
        <v>340.89</v>
      </c>
      <c r="H175" s="118">
        <v>15</v>
      </c>
      <c r="I175" s="154">
        <v>708.86</v>
      </c>
      <c r="J175" s="115">
        <v>367.97</v>
      </c>
    </row>
    <row r="176" spans="1:10" ht="23.25">
      <c r="A176" s="116">
        <v>22075</v>
      </c>
      <c r="B176" s="118">
        <v>10</v>
      </c>
      <c r="C176" s="119">
        <v>85.0292</v>
      </c>
      <c r="D176" s="119">
        <v>85.0299</v>
      </c>
      <c r="E176" s="210">
        <f t="shared" si="13"/>
        <v>0.0006999999999948159</v>
      </c>
      <c r="F176" s="151">
        <f t="shared" si="15"/>
        <v>2.3302263648296138</v>
      </c>
      <c r="G176" s="115">
        <f t="shared" si="16"/>
        <v>300.4</v>
      </c>
      <c r="H176" s="118">
        <v>16</v>
      </c>
      <c r="I176" s="154">
        <v>823.77</v>
      </c>
      <c r="J176" s="115">
        <v>523.37</v>
      </c>
    </row>
    <row r="177" spans="1:10" ht="23.25">
      <c r="A177" s="116"/>
      <c r="B177" s="118">
        <v>11</v>
      </c>
      <c r="C177" s="119">
        <v>86.1026</v>
      </c>
      <c r="D177" s="119">
        <v>86.1093</v>
      </c>
      <c r="E177" s="210">
        <f t="shared" si="13"/>
        <v>0.006700000000009254</v>
      </c>
      <c r="F177" s="151">
        <f t="shared" si="15"/>
        <v>20.106836324378047</v>
      </c>
      <c r="G177" s="115">
        <f t="shared" si="16"/>
        <v>333.22</v>
      </c>
      <c r="H177" s="118">
        <v>17</v>
      </c>
      <c r="I177" s="154">
        <v>679.83</v>
      </c>
      <c r="J177" s="115">
        <v>346.61</v>
      </c>
    </row>
    <row r="178" spans="1:10" ht="23.25">
      <c r="A178" s="116"/>
      <c r="B178" s="118">
        <v>12</v>
      </c>
      <c r="C178" s="119">
        <v>84.8181</v>
      </c>
      <c r="D178" s="119">
        <v>84.822</v>
      </c>
      <c r="E178" s="210">
        <f t="shared" si="13"/>
        <v>0.003900000000001569</v>
      </c>
      <c r="F178" s="151">
        <f t="shared" si="15"/>
        <v>11.82427311039496</v>
      </c>
      <c r="G178" s="115">
        <f t="shared" si="16"/>
        <v>329.8299999999999</v>
      </c>
      <c r="H178" s="118">
        <v>18</v>
      </c>
      <c r="I178" s="154">
        <v>847.52</v>
      </c>
      <c r="J178" s="115">
        <v>517.69</v>
      </c>
    </row>
    <row r="179" spans="1:10" ht="23.25">
      <c r="A179" s="116">
        <v>22083</v>
      </c>
      <c r="B179" s="118">
        <v>13</v>
      </c>
      <c r="C179" s="119">
        <v>86.7224</v>
      </c>
      <c r="D179" s="119">
        <v>86.7255</v>
      </c>
      <c r="E179" s="210">
        <f t="shared" si="13"/>
        <v>0.0031000000000034333</v>
      </c>
      <c r="F179" s="151">
        <f t="shared" si="15"/>
        <v>9.003775776948686</v>
      </c>
      <c r="G179" s="115">
        <f t="shared" si="16"/>
        <v>344.30000000000007</v>
      </c>
      <c r="H179" s="118">
        <v>19</v>
      </c>
      <c r="I179" s="154">
        <v>711.44</v>
      </c>
      <c r="J179" s="115">
        <v>367.14</v>
      </c>
    </row>
    <row r="180" spans="1:10" ht="23.25">
      <c r="A180" s="116"/>
      <c r="B180" s="118">
        <v>14</v>
      </c>
      <c r="C180" s="119">
        <v>85.9099</v>
      </c>
      <c r="D180" s="119">
        <v>85.9157</v>
      </c>
      <c r="E180" s="210">
        <f t="shared" si="13"/>
        <v>0.005800000000007799</v>
      </c>
      <c r="F180" s="151">
        <f t="shared" si="15"/>
        <v>20.227383692570967</v>
      </c>
      <c r="G180" s="115">
        <f t="shared" si="16"/>
        <v>286.74</v>
      </c>
      <c r="H180" s="118">
        <v>20</v>
      </c>
      <c r="I180" s="154">
        <v>621.12</v>
      </c>
      <c r="J180" s="115">
        <v>334.38</v>
      </c>
    </row>
    <row r="181" spans="1:10" ht="23.25">
      <c r="A181" s="116"/>
      <c r="B181" s="118">
        <v>15</v>
      </c>
      <c r="C181" s="119">
        <v>86.957</v>
      </c>
      <c r="D181" s="119">
        <v>86.9626</v>
      </c>
      <c r="E181" s="210">
        <f t="shared" si="13"/>
        <v>0.00560000000000116</v>
      </c>
      <c r="F181" s="151">
        <f t="shared" si="15"/>
        <v>16.250725478819383</v>
      </c>
      <c r="G181" s="115">
        <f t="shared" si="16"/>
        <v>344.6</v>
      </c>
      <c r="H181" s="118">
        <v>21</v>
      </c>
      <c r="I181" s="154">
        <v>738.75</v>
      </c>
      <c r="J181" s="115">
        <v>394.15</v>
      </c>
    </row>
    <row r="182" spans="1:10" ht="23.25">
      <c r="A182" s="116">
        <v>22094</v>
      </c>
      <c r="B182" s="118">
        <v>16</v>
      </c>
      <c r="C182" s="119">
        <v>86.1165</v>
      </c>
      <c r="D182" s="119">
        <v>86.1217</v>
      </c>
      <c r="E182" s="210">
        <f t="shared" si="13"/>
        <v>0.005200000000002092</v>
      </c>
      <c r="F182" s="151">
        <f t="shared" si="15"/>
        <v>17.765023402009128</v>
      </c>
      <c r="G182" s="115">
        <f t="shared" si="16"/>
        <v>292.71</v>
      </c>
      <c r="H182" s="118">
        <v>22</v>
      </c>
      <c r="I182" s="154">
        <v>747.77</v>
      </c>
      <c r="J182" s="115">
        <v>455.06</v>
      </c>
    </row>
    <row r="183" spans="1:10" ht="23.25">
      <c r="A183" s="116"/>
      <c r="B183" s="118">
        <v>17</v>
      </c>
      <c r="C183" s="119">
        <v>87.2314</v>
      </c>
      <c r="D183" s="119">
        <v>87.2374</v>
      </c>
      <c r="E183" s="210">
        <f t="shared" si="13"/>
        <v>0.006000000000000227</v>
      </c>
      <c r="F183" s="151">
        <f t="shared" si="15"/>
        <v>16.693097404223987</v>
      </c>
      <c r="G183" s="115">
        <f t="shared" si="16"/>
        <v>359.43</v>
      </c>
      <c r="H183" s="118">
        <v>23</v>
      </c>
      <c r="I183" s="154">
        <v>723.14</v>
      </c>
      <c r="J183" s="115">
        <v>363.71</v>
      </c>
    </row>
    <row r="184" spans="1:10" ht="23.25">
      <c r="A184" s="116"/>
      <c r="B184" s="118">
        <v>18</v>
      </c>
      <c r="C184" s="119">
        <v>85.1278</v>
      </c>
      <c r="D184" s="119">
        <v>85.1303</v>
      </c>
      <c r="E184" s="210">
        <f t="shared" si="13"/>
        <v>0.002500000000011937</v>
      </c>
      <c r="F184" s="151">
        <f t="shared" si="15"/>
        <v>8.860535176366959</v>
      </c>
      <c r="G184" s="115">
        <f t="shared" si="16"/>
        <v>282.15</v>
      </c>
      <c r="H184" s="118">
        <v>24</v>
      </c>
      <c r="I184" s="154">
        <v>839.87</v>
      </c>
      <c r="J184" s="115">
        <v>557.72</v>
      </c>
    </row>
    <row r="185" spans="1:10" ht="23.25">
      <c r="A185" s="116">
        <v>22104</v>
      </c>
      <c r="B185" s="118">
        <v>10</v>
      </c>
      <c r="C185" s="119">
        <v>85.1023</v>
      </c>
      <c r="D185" s="119">
        <v>85.12</v>
      </c>
      <c r="E185" s="210">
        <f t="shared" si="13"/>
        <v>0.017700000000004934</v>
      </c>
      <c r="F185" s="151">
        <f t="shared" si="15"/>
        <v>57.22784441787622</v>
      </c>
      <c r="G185" s="115">
        <f t="shared" si="16"/>
        <v>309.28999999999996</v>
      </c>
      <c r="H185" s="118">
        <v>25</v>
      </c>
      <c r="I185" s="154">
        <v>829.92</v>
      </c>
      <c r="J185" s="115">
        <v>520.63</v>
      </c>
    </row>
    <row r="186" spans="1:10" ht="23.25">
      <c r="A186" s="116"/>
      <c r="B186" s="118">
        <v>11</v>
      </c>
      <c r="C186" s="119">
        <v>86.1044</v>
      </c>
      <c r="D186" s="119">
        <v>86.1185</v>
      </c>
      <c r="E186" s="210">
        <f t="shared" si="13"/>
        <v>0.014099999999999113</v>
      </c>
      <c r="F186" s="151">
        <f t="shared" si="15"/>
        <v>45.17927520907146</v>
      </c>
      <c r="G186" s="115">
        <f t="shared" si="16"/>
        <v>312.09</v>
      </c>
      <c r="H186" s="118">
        <v>26</v>
      </c>
      <c r="I186" s="154">
        <v>632.16</v>
      </c>
      <c r="J186" s="115">
        <v>320.07</v>
      </c>
    </row>
    <row r="187" spans="1:10" ht="23.25">
      <c r="A187" s="116"/>
      <c r="B187" s="118">
        <v>12</v>
      </c>
      <c r="C187" s="119">
        <v>84.8776</v>
      </c>
      <c r="D187" s="119">
        <v>84.8894</v>
      </c>
      <c r="E187" s="210">
        <f t="shared" si="13"/>
        <v>0.011799999999993815</v>
      </c>
      <c r="F187" s="151">
        <f t="shared" si="15"/>
        <v>36.90960275256119</v>
      </c>
      <c r="G187" s="115">
        <f t="shared" si="16"/>
        <v>319.70000000000005</v>
      </c>
      <c r="H187" s="118">
        <v>27</v>
      </c>
      <c r="I187" s="154">
        <v>798.7</v>
      </c>
      <c r="J187" s="115">
        <v>479</v>
      </c>
    </row>
    <row r="188" spans="1:10" ht="23.25">
      <c r="A188" s="116">
        <v>22111</v>
      </c>
      <c r="B188" s="118">
        <v>13</v>
      </c>
      <c r="C188" s="119">
        <v>86.7564</v>
      </c>
      <c r="D188" s="119">
        <v>86.7665</v>
      </c>
      <c r="E188" s="210">
        <f t="shared" si="13"/>
        <v>0.010099999999994225</v>
      </c>
      <c r="F188" s="151">
        <f t="shared" si="15"/>
        <v>31.088401871442453</v>
      </c>
      <c r="G188" s="115">
        <f t="shared" si="16"/>
        <v>324.88</v>
      </c>
      <c r="H188" s="118">
        <v>28</v>
      </c>
      <c r="I188" s="154">
        <v>856.16</v>
      </c>
      <c r="J188" s="115">
        <v>531.28</v>
      </c>
    </row>
    <row r="189" spans="1:10" ht="23.25">
      <c r="A189" s="116"/>
      <c r="B189" s="118">
        <v>14</v>
      </c>
      <c r="C189" s="119">
        <v>85.9606</v>
      </c>
      <c r="D189" s="119">
        <v>85.9776</v>
      </c>
      <c r="E189" s="210">
        <f t="shared" si="13"/>
        <v>0.016999999999995907</v>
      </c>
      <c r="F189" s="151">
        <f t="shared" si="15"/>
        <v>47.791740462724995</v>
      </c>
      <c r="G189" s="115">
        <f t="shared" si="16"/>
        <v>355.71</v>
      </c>
      <c r="H189" s="118">
        <v>29</v>
      </c>
      <c r="I189" s="154">
        <v>725.38</v>
      </c>
      <c r="J189" s="115">
        <v>369.67</v>
      </c>
    </row>
    <row r="190" spans="1:10" ht="23.25">
      <c r="A190" s="116"/>
      <c r="B190" s="118">
        <v>15</v>
      </c>
      <c r="C190" s="119">
        <v>87.0345</v>
      </c>
      <c r="D190" s="119">
        <v>87.043</v>
      </c>
      <c r="E190" s="210">
        <f t="shared" si="13"/>
        <v>0.008500000000012164</v>
      </c>
      <c r="F190" s="151">
        <f t="shared" si="15"/>
        <v>28.372108548390013</v>
      </c>
      <c r="G190" s="115">
        <f t="shared" si="16"/>
        <v>299.59000000000003</v>
      </c>
      <c r="H190" s="118">
        <v>30</v>
      </c>
      <c r="I190" s="154">
        <v>853.99</v>
      </c>
      <c r="J190" s="115">
        <v>554.4</v>
      </c>
    </row>
    <row r="191" spans="1:10" ht="23.25">
      <c r="A191" s="116">
        <v>22121</v>
      </c>
      <c r="B191" s="118">
        <v>16</v>
      </c>
      <c r="C191" s="119">
        <v>86.174</v>
      </c>
      <c r="D191" s="119">
        <v>86.1863</v>
      </c>
      <c r="E191" s="210">
        <f t="shared" si="13"/>
        <v>0.012299999999996203</v>
      </c>
      <c r="F191" s="151">
        <f t="shared" si="15"/>
        <v>41.86948973685604</v>
      </c>
      <c r="G191" s="115">
        <f t="shared" si="16"/>
        <v>293.7700000000001</v>
      </c>
      <c r="H191" s="118">
        <v>31</v>
      </c>
      <c r="I191" s="154">
        <v>842.08</v>
      </c>
      <c r="J191" s="115">
        <v>548.31</v>
      </c>
    </row>
    <row r="192" spans="1:10" ht="23.25">
      <c r="A192" s="116"/>
      <c r="B192" s="118">
        <v>17</v>
      </c>
      <c r="C192" s="119">
        <v>87.2728</v>
      </c>
      <c r="D192" s="119">
        <v>87.2871</v>
      </c>
      <c r="E192" s="210">
        <f t="shared" si="13"/>
        <v>0.014299999999991542</v>
      </c>
      <c r="F192" s="151">
        <f t="shared" si="15"/>
        <v>43.87445156932944</v>
      </c>
      <c r="G192" s="115">
        <f t="shared" si="16"/>
        <v>325.92999999999995</v>
      </c>
      <c r="H192" s="118">
        <v>32</v>
      </c>
      <c r="I192" s="154">
        <v>670.17</v>
      </c>
      <c r="J192" s="115">
        <v>344.24</v>
      </c>
    </row>
    <row r="193" spans="1:10" ht="23.25">
      <c r="A193" s="116"/>
      <c r="B193" s="118">
        <v>18</v>
      </c>
      <c r="C193" s="119">
        <v>85.1937</v>
      </c>
      <c r="D193" s="119">
        <v>85.2065</v>
      </c>
      <c r="E193" s="210">
        <f t="shared" si="13"/>
        <v>0.01279999999999859</v>
      </c>
      <c r="F193" s="151">
        <f t="shared" si="15"/>
        <v>43.620501635764</v>
      </c>
      <c r="G193" s="115">
        <f t="shared" si="16"/>
        <v>293.44000000000005</v>
      </c>
      <c r="H193" s="118">
        <v>33</v>
      </c>
      <c r="I193" s="154">
        <v>830.2</v>
      </c>
      <c r="J193" s="115">
        <v>536.76</v>
      </c>
    </row>
    <row r="194" spans="1:10" ht="23.25">
      <c r="A194" s="116">
        <v>22135</v>
      </c>
      <c r="B194" s="118">
        <v>28</v>
      </c>
      <c r="C194" s="119">
        <v>87.225</v>
      </c>
      <c r="D194" s="119">
        <v>87.2487</v>
      </c>
      <c r="E194" s="210">
        <f t="shared" si="13"/>
        <v>0.02370000000000516</v>
      </c>
      <c r="F194" s="151">
        <f t="shared" si="15"/>
        <v>71.81165348606237</v>
      </c>
      <c r="G194" s="115">
        <f t="shared" si="16"/>
        <v>330.03</v>
      </c>
      <c r="H194" s="118">
        <v>34</v>
      </c>
      <c r="I194" s="154">
        <v>871.25</v>
      </c>
      <c r="J194" s="115">
        <v>541.22</v>
      </c>
    </row>
    <row r="195" spans="1:10" ht="23.25">
      <c r="A195" s="116"/>
      <c r="B195" s="118">
        <v>29</v>
      </c>
      <c r="C195" s="119">
        <v>85.2635</v>
      </c>
      <c r="D195" s="119">
        <v>85.283</v>
      </c>
      <c r="E195" s="210">
        <f t="shared" si="13"/>
        <v>0.019500000000007844</v>
      </c>
      <c r="F195" s="151">
        <f t="shared" si="15"/>
        <v>53.43929843794969</v>
      </c>
      <c r="G195" s="115">
        <f t="shared" si="16"/>
        <v>364.90000000000003</v>
      </c>
      <c r="H195" s="118">
        <v>35</v>
      </c>
      <c r="I195" s="154">
        <v>732.33</v>
      </c>
      <c r="J195" s="115">
        <v>367.43</v>
      </c>
    </row>
    <row r="196" spans="1:10" ht="23.25">
      <c r="A196" s="116"/>
      <c r="B196" s="118">
        <v>30</v>
      </c>
      <c r="C196" s="119">
        <v>84.9916</v>
      </c>
      <c r="D196" s="119">
        <v>85.0082</v>
      </c>
      <c r="E196" s="210">
        <f t="shared" si="13"/>
        <v>0.01659999999999684</v>
      </c>
      <c r="F196" s="151">
        <f t="shared" si="15"/>
        <v>47.41773308957049</v>
      </c>
      <c r="G196" s="115">
        <f t="shared" si="16"/>
        <v>350.08000000000004</v>
      </c>
      <c r="H196" s="118">
        <v>36</v>
      </c>
      <c r="I196" s="154">
        <v>743.83</v>
      </c>
      <c r="J196" s="115">
        <v>393.75</v>
      </c>
    </row>
    <row r="197" spans="1:10" ht="23.25">
      <c r="A197" s="116">
        <v>22136</v>
      </c>
      <c r="B197" s="118">
        <v>31</v>
      </c>
      <c r="C197" s="119">
        <v>84.9214</v>
      </c>
      <c r="D197" s="119">
        <v>84.9501</v>
      </c>
      <c r="E197" s="210">
        <f t="shared" si="13"/>
        <v>0.028700000000000614</v>
      </c>
      <c r="F197" s="151">
        <f t="shared" si="15"/>
        <v>92.60454310790078</v>
      </c>
      <c r="G197" s="115">
        <f t="shared" si="16"/>
        <v>309.9200000000001</v>
      </c>
      <c r="H197" s="118">
        <v>37</v>
      </c>
      <c r="I197" s="154">
        <v>866.44</v>
      </c>
      <c r="J197" s="115">
        <v>556.52</v>
      </c>
    </row>
    <row r="198" spans="1:10" ht="23.25">
      <c r="A198" s="116"/>
      <c r="B198" s="118">
        <v>32</v>
      </c>
      <c r="C198" s="119">
        <v>85.0388</v>
      </c>
      <c r="D198" s="119">
        <v>85.0667</v>
      </c>
      <c r="E198" s="210">
        <f t="shared" si="13"/>
        <v>0.02790000000000248</v>
      </c>
      <c r="F198" s="151">
        <f t="shared" si="15"/>
        <v>83.55795148248721</v>
      </c>
      <c r="G198" s="115">
        <f t="shared" si="16"/>
        <v>333.9</v>
      </c>
      <c r="H198" s="118">
        <v>38</v>
      </c>
      <c r="I198" s="154">
        <v>875.27</v>
      </c>
      <c r="J198" s="115">
        <v>541.37</v>
      </c>
    </row>
    <row r="199" spans="1:10" ht="23.25">
      <c r="A199" s="116"/>
      <c r="B199" s="118">
        <v>33</v>
      </c>
      <c r="C199" s="119">
        <v>86.0088</v>
      </c>
      <c r="D199" s="119">
        <v>86.0371</v>
      </c>
      <c r="E199" s="210">
        <f t="shared" si="13"/>
        <v>0.028300000000001546</v>
      </c>
      <c r="F199" s="151">
        <f t="shared" si="15"/>
        <v>80.95891978487684</v>
      </c>
      <c r="G199" s="115">
        <f t="shared" si="16"/>
        <v>349.55999999999995</v>
      </c>
      <c r="H199" s="118">
        <v>39</v>
      </c>
      <c r="I199" s="154">
        <v>878.65</v>
      </c>
      <c r="J199" s="115">
        <v>529.09</v>
      </c>
    </row>
    <row r="200" spans="1:10" ht="23.25">
      <c r="A200" s="116">
        <v>22150</v>
      </c>
      <c r="B200" s="118">
        <v>34</v>
      </c>
      <c r="C200" s="119">
        <v>83.7825</v>
      </c>
      <c r="D200" s="119">
        <v>83.8117</v>
      </c>
      <c r="E200" s="210">
        <f t="shared" si="13"/>
        <v>0.029200000000003</v>
      </c>
      <c r="F200" s="151">
        <f t="shared" si="15"/>
        <v>93.61074600071493</v>
      </c>
      <c r="G200" s="115">
        <f t="shared" si="16"/>
        <v>311.92999999999995</v>
      </c>
      <c r="H200" s="118">
        <v>40</v>
      </c>
      <c r="I200" s="154">
        <v>851.9</v>
      </c>
      <c r="J200" s="115">
        <v>539.97</v>
      </c>
    </row>
    <row r="201" spans="1:10" ht="23.25">
      <c r="A201" s="116"/>
      <c r="B201" s="118">
        <v>35</v>
      </c>
      <c r="C201" s="119">
        <v>85.0354</v>
      </c>
      <c r="D201" s="119">
        <v>85.0553</v>
      </c>
      <c r="E201" s="210">
        <f t="shared" si="13"/>
        <v>0.019900000000006912</v>
      </c>
      <c r="F201" s="151">
        <f t="shared" si="15"/>
        <v>61.12732299188115</v>
      </c>
      <c r="G201" s="115">
        <f t="shared" si="16"/>
        <v>325.55000000000007</v>
      </c>
      <c r="H201" s="118">
        <v>41</v>
      </c>
      <c r="I201" s="154">
        <v>868.85</v>
      </c>
      <c r="J201" s="115">
        <v>543.3</v>
      </c>
    </row>
    <row r="202" spans="1:10" ht="23.25">
      <c r="A202" s="116"/>
      <c r="B202" s="118">
        <v>36</v>
      </c>
      <c r="C202" s="119">
        <v>84.6356</v>
      </c>
      <c r="D202" s="119">
        <v>84.6528</v>
      </c>
      <c r="E202" s="210">
        <f t="shared" si="13"/>
        <v>0.017200000000002547</v>
      </c>
      <c r="F202" s="151">
        <f t="shared" si="15"/>
        <v>62.43647451721557</v>
      </c>
      <c r="G202" s="115">
        <f t="shared" si="16"/>
        <v>275.48</v>
      </c>
      <c r="H202" s="118">
        <v>42</v>
      </c>
      <c r="I202" s="154">
        <v>821.02</v>
      </c>
      <c r="J202" s="115">
        <v>545.54</v>
      </c>
    </row>
    <row r="203" spans="1:10" ht="23.25">
      <c r="A203" s="116">
        <v>22158</v>
      </c>
      <c r="B203" s="118">
        <v>1</v>
      </c>
      <c r="C203" s="119">
        <v>85.3166</v>
      </c>
      <c r="D203" s="119">
        <v>85.3473</v>
      </c>
      <c r="E203" s="210">
        <f t="shared" si="13"/>
        <v>0.030700000000010164</v>
      </c>
      <c r="F203" s="151">
        <f t="shared" si="15"/>
        <v>96.56821112896785</v>
      </c>
      <c r="G203" s="115">
        <f t="shared" si="16"/>
        <v>317.90999999999997</v>
      </c>
      <c r="H203" s="118">
        <v>43</v>
      </c>
      <c r="I203" s="154">
        <v>647.4</v>
      </c>
      <c r="J203" s="115">
        <v>329.49</v>
      </c>
    </row>
    <row r="204" spans="1:10" ht="23.25">
      <c r="A204" s="116"/>
      <c r="B204" s="118">
        <v>2</v>
      </c>
      <c r="C204" s="119">
        <v>87.4774</v>
      </c>
      <c r="D204" s="119">
        <v>87.5009</v>
      </c>
      <c r="E204" s="210">
        <f t="shared" si="13"/>
        <v>0.023499999999998522</v>
      </c>
      <c r="F204" s="151">
        <f t="shared" si="15"/>
        <v>78.3646792050104</v>
      </c>
      <c r="G204" s="115">
        <f t="shared" si="16"/>
        <v>299.88000000000005</v>
      </c>
      <c r="H204" s="118">
        <v>44</v>
      </c>
      <c r="I204" s="154">
        <v>694.82</v>
      </c>
      <c r="J204" s="115">
        <v>394.94</v>
      </c>
    </row>
    <row r="205" spans="1:10" ht="23.25">
      <c r="A205" s="116"/>
      <c r="B205" s="118">
        <v>3</v>
      </c>
      <c r="C205" s="119">
        <v>85.4774</v>
      </c>
      <c r="D205" s="119">
        <v>85.8218</v>
      </c>
      <c r="E205" s="210">
        <f t="shared" si="13"/>
        <v>0.34439999999999316</v>
      </c>
      <c r="F205" s="151">
        <f t="shared" si="15"/>
        <v>1036.974587498474</v>
      </c>
      <c r="G205" s="115">
        <f t="shared" si="16"/>
        <v>332.11999999999995</v>
      </c>
      <c r="H205" s="118">
        <v>45</v>
      </c>
      <c r="I205" s="154">
        <v>711.42</v>
      </c>
      <c r="J205" s="115">
        <v>379.3</v>
      </c>
    </row>
    <row r="206" spans="1:10" ht="23.25">
      <c r="A206" s="116">
        <v>22167</v>
      </c>
      <c r="B206" s="118">
        <v>13</v>
      </c>
      <c r="C206" s="119">
        <v>86.7286</v>
      </c>
      <c r="D206" s="119">
        <v>86.7633</v>
      </c>
      <c r="E206" s="210">
        <f t="shared" si="13"/>
        <v>0.03470000000000084</v>
      </c>
      <c r="F206" s="151">
        <f t="shared" si="15"/>
        <v>108.58001126478767</v>
      </c>
      <c r="G206" s="115">
        <f t="shared" si="16"/>
        <v>319.58</v>
      </c>
      <c r="H206" s="118">
        <v>46</v>
      </c>
      <c r="I206" s="154">
        <v>820.25</v>
      </c>
      <c r="J206" s="115">
        <v>500.67</v>
      </c>
    </row>
    <row r="207" spans="1:10" ht="23.25">
      <c r="A207" s="116"/>
      <c r="B207" s="118">
        <v>14</v>
      </c>
      <c r="C207" s="119">
        <v>85.9276</v>
      </c>
      <c r="D207" s="119">
        <v>85.9658</v>
      </c>
      <c r="E207" s="210">
        <f t="shared" si="13"/>
        <v>0.03820000000000334</v>
      </c>
      <c r="F207" s="151">
        <f t="shared" si="15"/>
        <v>118.55254174167754</v>
      </c>
      <c r="G207" s="115">
        <f t="shared" si="16"/>
        <v>322.22</v>
      </c>
      <c r="H207" s="118">
        <v>47</v>
      </c>
      <c r="I207" s="154">
        <v>753.6</v>
      </c>
      <c r="J207" s="115">
        <v>431.38</v>
      </c>
    </row>
    <row r="208" spans="1:10" ht="23.25">
      <c r="A208" s="116"/>
      <c r="B208" s="118">
        <v>15</v>
      </c>
      <c r="C208" s="119">
        <v>86.9468</v>
      </c>
      <c r="D208" s="119">
        <v>86.9873</v>
      </c>
      <c r="E208" s="210">
        <f t="shared" si="13"/>
        <v>0.04050000000000864</v>
      </c>
      <c r="F208" s="151">
        <f t="shared" si="15"/>
        <v>127.6434807274375</v>
      </c>
      <c r="G208" s="115">
        <f t="shared" si="16"/>
        <v>317.28999999999996</v>
      </c>
      <c r="H208" s="118">
        <v>48</v>
      </c>
      <c r="I208" s="154">
        <v>692.28</v>
      </c>
      <c r="J208" s="115">
        <v>374.99</v>
      </c>
    </row>
    <row r="209" spans="1:10" ht="23.25">
      <c r="A209" s="116">
        <v>22179</v>
      </c>
      <c r="B209" s="118">
        <v>16</v>
      </c>
      <c r="C209" s="119">
        <v>86.0815</v>
      </c>
      <c r="D209" s="119">
        <v>86.1169</v>
      </c>
      <c r="E209" s="210">
        <f t="shared" si="13"/>
        <v>0.03539999999999566</v>
      </c>
      <c r="F209" s="151">
        <f t="shared" si="15"/>
        <v>111.76359158930244</v>
      </c>
      <c r="G209" s="115">
        <f t="shared" si="16"/>
        <v>316.74</v>
      </c>
      <c r="H209" s="118">
        <v>49</v>
      </c>
      <c r="I209" s="154">
        <v>867.29</v>
      </c>
      <c r="J209" s="115">
        <v>550.55</v>
      </c>
    </row>
    <row r="210" spans="1:10" ht="23.25">
      <c r="A210" s="116"/>
      <c r="B210" s="118">
        <v>17</v>
      </c>
      <c r="C210" s="119">
        <v>87.2165</v>
      </c>
      <c r="D210" s="119">
        <v>87.2582</v>
      </c>
      <c r="E210" s="210">
        <f t="shared" si="13"/>
        <v>0.041700000000005844</v>
      </c>
      <c r="F210" s="151">
        <f t="shared" si="15"/>
        <v>110.01477416633031</v>
      </c>
      <c r="G210" s="115">
        <f t="shared" si="16"/>
        <v>379.04</v>
      </c>
      <c r="H210" s="118">
        <v>50</v>
      </c>
      <c r="I210" s="154">
        <v>716.59</v>
      </c>
      <c r="J210" s="115">
        <v>337.55</v>
      </c>
    </row>
    <row r="211" spans="1:10" ht="23.25">
      <c r="A211" s="116"/>
      <c r="B211" s="118">
        <v>18</v>
      </c>
      <c r="C211" s="119">
        <v>85.0788</v>
      </c>
      <c r="D211" s="119">
        <v>85.1109</v>
      </c>
      <c r="E211" s="210">
        <f t="shared" si="13"/>
        <v>0.032099999999999795</v>
      </c>
      <c r="F211" s="151">
        <f t="shared" si="15"/>
        <v>101.30337362325179</v>
      </c>
      <c r="G211" s="115">
        <f t="shared" si="16"/>
        <v>316.87</v>
      </c>
      <c r="H211" s="118">
        <v>51</v>
      </c>
      <c r="I211" s="154">
        <v>825.5</v>
      </c>
      <c r="J211" s="115">
        <v>508.63</v>
      </c>
    </row>
    <row r="212" spans="1:10" ht="23.25">
      <c r="A212" s="116">
        <v>22188</v>
      </c>
      <c r="B212" s="118">
        <v>19</v>
      </c>
      <c r="C212" s="119">
        <v>88.929</v>
      </c>
      <c r="D212" s="119">
        <v>88.9636</v>
      </c>
      <c r="E212" s="210">
        <f t="shared" si="13"/>
        <v>0.03459999999999752</v>
      </c>
      <c r="F212" s="151">
        <f t="shared" si="15"/>
        <v>104.95025479251856</v>
      </c>
      <c r="G212" s="115">
        <f t="shared" si="16"/>
        <v>329.68</v>
      </c>
      <c r="H212" s="118">
        <v>52</v>
      </c>
      <c r="I212" s="154">
        <v>672.88</v>
      </c>
      <c r="J212" s="115">
        <v>343.2</v>
      </c>
    </row>
    <row r="213" spans="1:10" ht="23.25">
      <c r="A213" s="116"/>
      <c r="B213" s="118">
        <v>21</v>
      </c>
      <c r="C213" s="119">
        <v>84.6093</v>
      </c>
      <c r="D213" s="119">
        <v>84.6458</v>
      </c>
      <c r="E213" s="210">
        <f t="shared" si="13"/>
        <v>0.03649999999998954</v>
      </c>
      <c r="F213" s="151">
        <f t="shared" si="15"/>
        <v>126.52084994276937</v>
      </c>
      <c r="G213" s="115">
        <f t="shared" si="16"/>
        <v>288.49</v>
      </c>
      <c r="H213" s="118">
        <v>53</v>
      </c>
      <c r="I213" s="154">
        <v>812.17</v>
      </c>
      <c r="J213" s="115">
        <v>523.68</v>
      </c>
    </row>
    <row r="214" spans="1:10" ht="23.25">
      <c r="A214" s="116"/>
      <c r="B214" s="118">
        <v>21</v>
      </c>
      <c r="C214" s="119">
        <v>86.3166</v>
      </c>
      <c r="D214" s="119">
        <v>86.35</v>
      </c>
      <c r="E214" s="210">
        <f t="shared" si="13"/>
        <v>0.03340000000000032</v>
      </c>
      <c r="F214" s="151">
        <f t="shared" si="15"/>
        <v>108.656755262046</v>
      </c>
      <c r="G214" s="115">
        <f t="shared" si="16"/>
        <v>307.39</v>
      </c>
      <c r="H214" s="118">
        <v>54</v>
      </c>
      <c r="I214" s="154">
        <v>860.38</v>
      </c>
      <c r="J214" s="115">
        <v>552.99</v>
      </c>
    </row>
    <row r="215" spans="1:10" ht="23.25">
      <c r="A215" s="116">
        <v>22195</v>
      </c>
      <c r="B215" s="118">
        <v>19</v>
      </c>
      <c r="C215" s="119">
        <v>88.962</v>
      </c>
      <c r="D215" s="119">
        <v>88.9658</v>
      </c>
      <c r="E215" s="210">
        <f t="shared" si="13"/>
        <v>0.0037999999999982492</v>
      </c>
      <c r="F215" s="151">
        <f t="shared" si="15"/>
        <v>13.19261213719709</v>
      </c>
      <c r="G215" s="115">
        <f t="shared" si="16"/>
        <v>288.03999999999996</v>
      </c>
      <c r="H215" s="118">
        <v>55</v>
      </c>
      <c r="I215" s="154">
        <v>822.81</v>
      </c>
      <c r="J215" s="115">
        <v>534.77</v>
      </c>
    </row>
    <row r="216" spans="1:10" ht="23.25">
      <c r="A216" s="116"/>
      <c r="B216" s="118">
        <v>20</v>
      </c>
      <c r="C216" s="119">
        <v>84.6187</v>
      </c>
      <c r="D216" s="119">
        <v>84.6228</v>
      </c>
      <c r="E216" s="210">
        <f t="shared" si="13"/>
        <v>0.004099999999993997</v>
      </c>
      <c r="F216" s="151">
        <f t="shared" si="15"/>
        <v>13.210465266123204</v>
      </c>
      <c r="G216" s="115">
        <f t="shared" si="16"/>
        <v>310.35999999999996</v>
      </c>
      <c r="H216" s="118">
        <v>56</v>
      </c>
      <c r="I216" s="154">
        <v>789.67</v>
      </c>
      <c r="J216" s="115">
        <v>479.31</v>
      </c>
    </row>
    <row r="217" spans="1:10" ht="23.25">
      <c r="A217" s="116"/>
      <c r="B217" s="118">
        <v>21</v>
      </c>
      <c r="C217" s="119">
        <v>86.3652</v>
      </c>
      <c r="D217" s="119">
        <v>86.3729</v>
      </c>
      <c r="E217" s="210">
        <f t="shared" si="13"/>
        <v>0.007699999999999818</v>
      </c>
      <c r="F217" s="151">
        <f t="shared" si="15"/>
        <v>26.900503074342573</v>
      </c>
      <c r="G217" s="115">
        <f t="shared" si="16"/>
        <v>286.24</v>
      </c>
      <c r="H217" s="118">
        <v>57</v>
      </c>
      <c r="I217" s="154">
        <v>806.04</v>
      </c>
      <c r="J217" s="115">
        <v>519.8</v>
      </c>
    </row>
    <row r="218" spans="1:10" ht="23.25">
      <c r="A218" s="116">
        <v>22206</v>
      </c>
      <c r="B218" s="118">
        <v>22</v>
      </c>
      <c r="C218" s="119">
        <v>85.1345</v>
      </c>
      <c r="D218" s="119">
        <v>85.143</v>
      </c>
      <c r="E218" s="210">
        <f t="shared" si="13"/>
        <v>0.008499999999997954</v>
      </c>
      <c r="F218" s="151">
        <f t="shared" si="15"/>
        <v>25.62788313684673</v>
      </c>
      <c r="G218" s="115">
        <f t="shared" si="16"/>
        <v>331.66999999999996</v>
      </c>
      <c r="H218" s="118">
        <v>58</v>
      </c>
      <c r="I218" s="154">
        <v>723.52</v>
      </c>
      <c r="J218" s="115">
        <v>391.85</v>
      </c>
    </row>
    <row r="219" spans="1:10" ht="23.25">
      <c r="A219" s="116"/>
      <c r="B219" s="118">
        <v>23</v>
      </c>
      <c r="C219" s="119">
        <v>87.6797</v>
      </c>
      <c r="D219" s="119">
        <v>87.6837</v>
      </c>
      <c r="E219" s="210">
        <f t="shared" si="13"/>
        <v>0.0040000000000048885</v>
      </c>
      <c r="F219" s="151">
        <f t="shared" si="15"/>
        <v>13.629084466267635</v>
      </c>
      <c r="G219" s="115">
        <f t="shared" si="16"/>
        <v>293.49</v>
      </c>
      <c r="H219" s="118">
        <v>59</v>
      </c>
      <c r="I219" s="154">
        <v>827</v>
      </c>
      <c r="J219" s="115">
        <v>533.51</v>
      </c>
    </row>
    <row r="220" spans="1:10" ht="23.25">
      <c r="A220" s="116"/>
      <c r="B220" s="118">
        <v>24</v>
      </c>
      <c r="C220" s="119">
        <v>88.0894</v>
      </c>
      <c r="D220" s="119">
        <v>88.0939</v>
      </c>
      <c r="E220" s="210">
        <f t="shared" si="13"/>
        <v>0.004500000000007276</v>
      </c>
      <c r="F220" s="151">
        <f t="shared" si="15"/>
        <v>13.805798435365167</v>
      </c>
      <c r="G220" s="115">
        <f t="shared" si="16"/>
        <v>325.95</v>
      </c>
      <c r="H220" s="118">
        <v>60</v>
      </c>
      <c r="I220" s="154">
        <v>746.11</v>
      </c>
      <c r="J220" s="115">
        <v>420.16</v>
      </c>
    </row>
    <row r="221" spans="1:10" ht="23.25">
      <c r="A221" s="116">
        <v>22220</v>
      </c>
      <c r="B221" s="118">
        <v>25</v>
      </c>
      <c r="C221" s="119">
        <v>87.051</v>
      </c>
      <c r="D221" s="119">
        <v>87.0586</v>
      </c>
      <c r="E221" s="210">
        <f t="shared" si="13"/>
        <v>0.0075999999999964984</v>
      </c>
      <c r="F221" s="151">
        <f t="shared" si="15"/>
        <v>26.997264750795704</v>
      </c>
      <c r="G221" s="115">
        <f t="shared" si="16"/>
        <v>281.51</v>
      </c>
      <c r="H221" s="118">
        <v>61</v>
      </c>
      <c r="I221" s="154">
        <v>829.03</v>
      </c>
      <c r="J221" s="115">
        <v>547.52</v>
      </c>
    </row>
    <row r="222" spans="1:10" ht="23.25">
      <c r="A222" s="116"/>
      <c r="B222" s="118">
        <v>26</v>
      </c>
      <c r="C222" s="119">
        <v>85.0845</v>
      </c>
      <c r="D222" s="119">
        <v>85.809</v>
      </c>
      <c r="E222" s="210">
        <f t="shared" si="13"/>
        <v>0.7244999999999919</v>
      </c>
      <c r="F222" s="151">
        <f t="shared" si="15"/>
        <v>2310.4152050513167</v>
      </c>
      <c r="G222" s="115">
        <f t="shared" si="16"/>
        <v>313.58000000000004</v>
      </c>
      <c r="H222" s="118">
        <v>62</v>
      </c>
      <c r="I222" s="154">
        <v>669.6</v>
      </c>
      <c r="J222" s="115">
        <v>356.02</v>
      </c>
    </row>
    <row r="223" spans="1:10" ht="23.25">
      <c r="A223" s="116"/>
      <c r="B223" s="118">
        <v>27</v>
      </c>
      <c r="C223" s="119">
        <v>86.3187</v>
      </c>
      <c r="D223" s="119">
        <v>86.3258</v>
      </c>
      <c r="E223" s="210">
        <f t="shared" si="13"/>
        <v>0.007099999999994111</v>
      </c>
      <c r="F223" s="151">
        <f t="shared" si="15"/>
        <v>21.15046620392062</v>
      </c>
      <c r="G223" s="115">
        <f t="shared" si="16"/>
        <v>335.68999999999994</v>
      </c>
      <c r="H223" s="118">
        <v>63</v>
      </c>
      <c r="I223" s="154">
        <v>696.04</v>
      </c>
      <c r="J223" s="115">
        <v>360.35</v>
      </c>
    </row>
    <row r="224" spans="1:10" ht="23.25">
      <c r="A224" s="116">
        <v>22228</v>
      </c>
      <c r="B224" s="118">
        <v>28</v>
      </c>
      <c r="C224" s="119">
        <v>87.2436</v>
      </c>
      <c r="D224" s="119">
        <v>87.2487</v>
      </c>
      <c r="E224" s="210">
        <f t="shared" si="13"/>
        <v>0.005099999999998772</v>
      </c>
      <c r="F224" s="151">
        <f t="shared" si="15"/>
        <v>17.99005255916883</v>
      </c>
      <c r="G224" s="115">
        <f t="shared" si="16"/>
        <v>283.49</v>
      </c>
      <c r="H224" s="118">
        <v>64</v>
      </c>
      <c r="I224" s="154">
        <v>847.5</v>
      </c>
      <c r="J224" s="115">
        <v>564.01</v>
      </c>
    </row>
    <row r="225" spans="1:10" ht="23.25">
      <c r="A225" s="116"/>
      <c r="B225" s="118">
        <v>29</v>
      </c>
      <c r="C225" s="119">
        <v>85.28</v>
      </c>
      <c r="D225" s="119">
        <v>85.2846</v>
      </c>
      <c r="E225" s="210">
        <f t="shared" si="13"/>
        <v>0.004599999999996385</v>
      </c>
      <c r="F225" s="151">
        <f t="shared" si="15"/>
        <v>15.829863381384026</v>
      </c>
      <c r="G225" s="115">
        <f t="shared" si="16"/>
        <v>290.59000000000003</v>
      </c>
      <c r="H225" s="118">
        <v>65</v>
      </c>
      <c r="I225" s="154">
        <v>813.97</v>
      </c>
      <c r="J225" s="115">
        <v>523.38</v>
      </c>
    </row>
    <row r="226" spans="1:10" ht="23.25">
      <c r="A226" s="116"/>
      <c r="B226" s="118">
        <v>30</v>
      </c>
      <c r="C226" s="119">
        <v>84.994</v>
      </c>
      <c r="D226" s="119">
        <v>84.9978</v>
      </c>
      <c r="E226" s="210">
        <f t="shared" si="13"/>
        <v>0.0037999999999982492</v>
      </c>
      <c r="F226" s="151">
        <f t="shared" si="15"/>
        <v>12.777404169462843</v>
      </c>
      <c r="G226" s="115">
        <f t="shared" si="16"/>
        <v>297.4</v>
      </c>
      <c r="H226" s="118">
        <v>66</v>
      </c>
      <c r="I226" s="154">
        <v>656</v>
      </c>
      <c r="J226" s="115">
        <v>358.6</v>
      </c>
    </row>
    <row r="227" spans="1:10" ht="23.25">
      <c r="A227" s="116">
        <v>22237</v>
      </c>
      <c r="B227" s="118">
        <v>31</v>
      </c>
      <c r="C227" s="119">
        <v>84.8897</v>
      </c>
      <c r="D227" s="119">
        <v>84.8906</v>
      </c>
      <c r="E227" s="210">
        <f t="shared" si="13"/>
        <v>0.0009000000000014552</v>
      </c>
      <c r="F227" s="151">
        <f t="shared" si="15"/>
        <v>3.102806315939651</v>
      </c>
      <c r="G227" s="115">
        <f t="shared" si="16"/>
        <v>290.06</v>
      </c>
      <c r="H227" s="118">
        <v>67</v>
      </c>
      <c r="I227" s="154">
        <v>764.61</v>
      </c>
      <c r="J227" s="115">
        <v>474.55</v>
      </c>
    </row>
    <row r="228" spans="1:10" ht="23.25">
      <c r="A228" s="116"/>
      <c r="B228" s="118">
        <v>32</v>
      </c>
      <c r="C228" s="119">
        <v>85.0492</v>
      </c>
      <c r="D228" s="119">
        <v>85.0496</v>
      </c>
      <c r="E228" s="210">
        <f t="shared" si="13"/>
        <v>0.00039999999999906777</v>
      </c>
      <c r="F228" s="151">
        <f t="shared" si="15"/>
        <v>1.3236705383999068</v>
      </c>
      <c r="G228" s="115">
        <f t="shared" si="16"/>
        <v>302.18999999999994</v>
      </c>
      <c r="H228" s="118">
        <v>68</v>
      </c>
      <c r="I228" s="154">
        <v>814.04</v>
      </c>
      <c r="J228" s="115">
        <v>511.85</v>
      </c>
    </row>
    <row r="229" spans="1:10" ht="23.25">
      <c r="A229" s="116"/>
      <c r="B229" s="118">
        <v>33</v>
      </c>
      <c r="C229" s="119">
        <v>86.0312</v>
      </c>
      <c r="D229" s="119">
        <v>86.0318</v>
      </c>
      <c r="E229" s="210">
        <f t="shared" si="13"/>
        <v>0.0006000000000057071</v>
      </c>
      <c r="F229" s="151">
        <f t="shared" si="15"/>
        <v>2.3369946249345914</v>
      </c>
      <c r="G229" s="115">
        <f t="shared" si="16"/>
        <v>256.74</v>
      </c>
      <c r="H229" s="118">
        <v>69</v>
      </c>
      <c r="I229" s="154">
        <v>790.65</v>
      </c>
      <c r="J229" s="115">
        <v>533.91</v>
      </c>
    </row>
    <row r="230" spans="1:10" ht="23.25">
      <c r="A230" s="116">
        <v>22248</v>
      </c>
      <c r="B230" s="118">
        <v>34</v>
      </c>
      <c r="C230" s="119">
        <v>83.7794</v>
      </c>
      <c r="D230" s="119">
        <v>83.7868</v>
      </c>
      <c r="E230" s="210">
        <f t="shared" si="13"/>
        <v>0.00740000000000407</v>
      </c>
      <c r="F230" s="151">
        <f t="shared" si="15"/>
        <v>24.907438572884786</v>
      </c>
      <c r="G230" s="115">
        <f t="shared" si="16"/>
        <v>297.1</v>
      </c>
      <c r="H230" s="118">
        <v>70</v>
      </c>
      <c r="I230" s="154">
        <v>830.09</v>
      </c>
      <c r="J230" s="115">
        <v>532.99</v>
      </c>
    </row>
    <row r="231" spans="1:10" ht="23.25">
      <c r="A231" s="116"/>
      <c r="B231" s="118">
        <v>35</v>
      </c>
      <c r="C231" s="119">
        <v>85.0687</v>
      </c>
      <c r="D231" s="119">
        <v>85.0757</v>
      </c>
      <c r="E231" s="210">
        <f t="shared" si="13"/>
        <v>0.006999999999990791</v>
      </c>
      <c r="F231" s="151">
        <f t="shared" si="15"/>
        <v>24.941210004955433</v>
      </c>
      <c r="G231" s="115">
        <f t="shared" si="16"/>
        <v>280.65999999999997</v>
      </c>
      <c r="H231" s="118">
        <v>71</v>
      </c>
      <c r="I231" s="154">
        <v>845.53</v>
      </c>
      <c r="J231" s="115">
        <v>564.87</v>
      </c>
    </row>
    <row r="232" spans="1:10" ht="23.25">
      <c r="A232" s="116"/>
      <c r="B232" s="118">
        <v>36</v>
      </c>
      <c r="C232" s="119">
        <v>84.6514</v>
      </c>
      <c r="D232" s="119">
        <v>84.6594</v>
      </c>
      <c r="E232" s="210">
        <f t="shared" si="13"/>
        <v>0.008000000000009777</v>
      </c>
      <c r="F232" s="151">
        <f t="shared" si="15"/>
        <v>25.003125390704387</v>
      </c>
      <c r="G232" s="115">
        <f t="shared" si="16"/>
        <v>319.96000000000004</v>
      </c>
      <c r="H232" s="118">
        <v>72</v>
      </c>
      <c r="I232" s="154">
        <v>718.33</v>
      </c>
      <c r="J232" s="115">
        <v>398.37</v>
      </c>
    </row>
    <row r="233" spans="1:10" ht="23.25">
      <c r="A233" s="116">
        <v>22258</v>
      </c>
      <c r="B233" s="118">
        <v>28</v>
      </c>
      <c r="C233" s="119">
        <v>87.2576</v>
      </c>
      <c r="D233" s="119">
        <v>87.267</v>
      </c>
      <c r="E233" s="210">
        <f t="shared" si="13"/>
        <v>0.009399999999999409</v>
      </c>
      <c r="F233" s="151">
        <f t="shared" si="15"/>
        <v>32.19619125907457</v>
      </c>
      <c r="G233" s="115">
        <f t="shared" si="16"/>
        <v>291.9599999999999</v>
      </c>
      <c r="H233" s="118">
        <v>73</v>
      </c>
      <c r="I233" s="154">
        <v>660.43</v>
      </c>
      <c r="J233" s="115">
        <v>368.47</v>
      </c>
    </row>
    <row r="234" spans="1:10" ht="23.25">
      <c r="A234" s="116"/>
      <c r="B234" s="118">
        <v>29</v>
      </c>
      <c r="C234" s="119">
        <v>85.2984</v>
      </c>
      <c r="D234" s="119">
        <v>85.3069</v>
      </c>
      <c r="E234" s="210">
        <f t="shared" si="13"/>
        <v>0.008499999999997954</v>
      </c>
      <c r="F234" s="151">
        <f t="shared" si="15"/>
        <v>28.36926773912941</v>
      </c>
      <c r="G234" s="115">
        <f t="shared" si="16"/>
        <v>299.62</v>
      </c>
      <c r="H234" s="118">
        <v>74</v>
      </c>
      <c r="I234" s="154">
        <v>684.09</v>
      </c>
      <c r="J234" s="115">
        <v>384.47</v>
      </c>
    </row>
    <row r="235" spans="1:10" ht="23.25">
      <c r="A235" s="116"/>
      <c r="B235" s="118">
        <v>30</v>
      </c>
      <c r="C235" s="119">
        <v>85.0223</v>
      </c>
      <c r="D235" s="119">
        <v>85.0308</v>
      </c>
      <c r="E235" s="210">
        <f t="shared" si="13"/>
        <v>0.008499999999997954</v>
      </c>
      <c r="F235" s="151">
        <f t="shared" si="15"/>
        <v>23.430823938026723</v>
      </c>
      <c r="G235" s="115">
        <f t="shared" si="16"/>
        <v>362.77</v>
      </c>
      <c r="H235" s="118">
        <v>75</v>
      </c>
      <c r="I235" s="154">
        <v>664.76</v>
      </c>
      <c r="J235" s="115">
        <v>301.99</v>
      </c>
    </row>
    <row r="236" spans="1:10" ht="23.25">
      <c r="A236" s="116">
        <v>22269</v>
      </c>
      <c r="B236" s="118">
        <v>31</v>
      </c>
      <c r="C236" s="119">
        <v>84.9141</v>
      </c>
      <c r="D236" s="119">
        <v>84.9275</v>
      </c>
      <c r="E236" s="210">
        <f t="shared" si="13"/>
        <v>0.013399999999990087</v>
      </c>
      <c r="F236" s="151">
        <f t="shared" si="15"/>
        <v>35.08588186004945</v>
      </c>
      <c r="G236" s="115">
        <f t="shared" si="16"/>
        <v>381.92</v>
      </c>
      <c r="H236" s="118">
        <v>76</v>
      </c>
      <c r="I236" s="154">
        <v>695.12</v>
      </c>
      <c r="J236" s="115">
        <v>313.2</v>
      </c>
    </row>
    <row r="237" spans="1:10" ht="23.25">
      <c r="A237" s="116"/>
      <c r="B237" s="118">
        <v>32</v>
      </c>
      <c r="C237" s="119">
        <v>85.0985</v>
      </c>
      <c r="D237" s="119">
        <v>85.102</v>
      </c>
      <c r="E237" s="210">
        <f t="shared" si="13"/>
        <v>0.003500000000002501</v>
      </c>
      <c r="F237" s="151">
        <f t="shared" si="15"/>
        <v>12.414429113618635</v>
      </c>
      <c r="G237" s="115">
        <f t="shared" si="16"/>
        <v>281.92999999999995</v>
      </c>
      <c r="H237" s="118">
        <v>77</v>
      </c>
      <c r="I237" s="154">
        <v>815.4</v>
      </c>
      <c r="J237" s="115">
        <v>533.47</v>
      </c>
    </row>
    <row r="238" spans="1:10" ht="23.25">
      <c r="A238" s="116"/>
      <c r="B238" s="118">
        <v>33</v>
      </c>
      <c r="C238" s="119">
        <v>86.0333</v>
      </c>
      <c r="D238" s="119">
        <v>86.0441</v>
      </c>
      <c r="E238" s="210">
        <f t="shared" si="13"/>
        <v>0.010800000000003251</v>
      </c>
      <c r="F238" s="151">
        <f t="shared" si="15"/>
        <v>39.99407495187103</v>
      </c>
      <c r="G238" s="115">
        <f t="shared" si="16"/>
        <v>270.04</v>
      </c>
      <c r="H238" s="118">
        <v>78</v>
      </c>
      <c r="I238" s="154">
        <v>711.85</v>
      </c>
      <c r="J238" s="115">
        <v>441.81</v>
      </c>
    </row>
    <row r="239" spans="1:10" ht="23.25">
      <c r="A239" s="116">
        <v>22276</v>
      </c>
      <c r="B239" s="118">
        <v>34</v>
      </c>
      <c r="C239" s="119">
        <v>83.7975</v>
      </c>
      <c r="D239" s="119">
        <v>83.8061</v>
      </c>
      <c r="E239" s="210">
        <f t="shared" si="13"/>
        <v>0.008600000000001273</v>
      </c>
      <c r="F239" s="151">
        <f t="shared" si="15"/>
        <v>24.593914436059464</v>
      </c>
      <c r="G239" s="115">
        <f t="shared" si="16"/>
        <v>349.68</v>
      </c>
      <c r="H239" s="118">
        <v>79</v>
      </c>
      <c r="I239" s="154">
        <v>714.25</v>
      </c>
      <c r="J239" s="115">
        <v>364.57</v>
      </c>
    </row>
    <row r="240" spans="1:10" ht="23.25">
      <c r="A240" s="116"/>
      <c r="B240" s="118">
        <v>35</v>
      </c>
      <c r="C240" s="119">
        <v>85.0339</v>
      </c>
      <c r="D240" s="119">
        <v>85.0422</v>
      </c>
      <c r="E240" s="210">
        <f t="shared" si="13"/>
        <v>0.008299999999991314</v>
      </c>
      <c r="F240" s="151">
        <f t="shared" si="15"/>
        <v>21.290239835812013</v>
      </c>
      <c r="G240" s="115">
        <f t="shared" si="16"/>
        <v>389.85</v>
      </c>
      <c r="H240" s="118">
        <v>80</v>
      </c>
      <c r="I240" s="154">
        <v>728.08</v>
      </c>
      <c r="J240" s="115">
        <v>338.23</v>
      </c>
    </row>
    <row r="241" spans="1:10" ht="23.25">
      <c r="A241" s="116"/>
      <c r="B241" s="118">
        <v>36</v>
      </c>
      <c r="C241" s="119">
        <v>84.6177</v>
      </c>
      <c r="D241" s="119">
        <v>84.6287</v>
      </c>
      <c r="E241" s="210">
        <f t="shared" si="13"/>
        <v>0.01099999999999568</v>
      </c>
      <c r="F241" s="151">
        <f t="shared" si="15"/>
        <v>39.02785169414825</v>
      </c>
      <c r="G241" s="115">
        <f t="shared" si="16"/>
        <v>281.8499999999999</v>
      </c>
      <c r="H241" s="118">
        <v>81</v>
      </c>
      <c r="I241" s="154">
        <v>845.79</v>
      </c>
      <c r="J241" s="115">
        <v>563.94</v>
      </c>
    </row>
    <row r="242" spans="1:10" ht="23.25">
      <c r="A242" s="116">
        <v>22291</v>
      </c>
      <c r="B242" s="118">
        <v>1</v>
      </c>
      <c r="C242" s="119">
        <v>85.4228</v>
      </c>
      <c r="D242" s="119">
        <v>85.4245</v>
      </c>
      <c r="E242" s="210">
        <f t="shared" si="13"/>
        <v>0.0016999999999995907</v>
      </c>
      <c r="F242" s="151">
        <f t="shared" si="15"/>
        <v>5.572308902581589</v>
      </c>
      <c r="G242" s="115">
        <f t="shared" si="16"/>
        <v>305.0799999999999</v>
      </c>
      <c r="H242" s="118">
        <v>82</v>
      </c>
      <c r="I242" s="154">
        <v>694.06</v>
      </c>
      <c r="J242" s="115">
        <v>388.98</v>
      </c>
    </row>
    <row r="243" spans="1:10" ht="23.25">
      <c r="A243" s="116"/>
      <c r="B243" s="118">
        <v>2</v>
      </c>
      <c r="C243" s="119">
        <v>87.4854</v>
      </c>
      <c r="D243" s="119">
        <v>87.4888</v>
      </c>
      <c r="E243" s="210">
        <f t="shared" si="13"/>
        <v>0.0033999999999991815</v>
      </c>
      <c r="F243" s="151">
        <f t="shared" si="15"/>
        <v>11.162912863612782</v>
      </c>
      <c r="G243" s="115">
        <f t="shared" si="16"/>
        <v>304.58000000000004</v>
      </c>
      <c r="H243" s="118">
        <v>83</v>
      </c>
      <c r="I243" s="154">
        <v>814.69</v>
      </c>
      <c r="J243" s="115">
        <v>510.11</v>
      </c>
    </row>
    <row r="244" spans="1:10" ht="23.25">
      <c r="A244" s="116"/>
      <c r="B244" s="118">
        <v>3</v>
      </c>
      <c r="C244" s="119">
        <v>85.9026</v>
      </c>
      <c r="D244" s="119">
        <v>85.9053</v>
      </c>
      <c r="E244" s="210">
        <f t="shared" si="13"/>
        <v>0.0026999999999901547</v>
      </c>
      <c r="F244" s="151">
        <f t="shared" si="15"/>
        <v>8.58314524585992</v>
      </c>
      <c r="G244" s="115">
        <f t="shared" si="16"/>
        <v>314.57</v>
      </c>
      <c r="H244" s="118">
        <v>84</v>
      </c>
      <c r="I244" s="154">
        <v>628.98</v>
      </c>
      <c r="J244" s="115">
        <v>314.41</v>
      </c>
    </row>
    <row r="245" spans="1:10" ht="23.25">
      <c r="A245" s="116">
        <v>22297</v>
      </c>
      <c r="B245" s="118">
        <v>4</v>
      </c>
      <c r="C245" s="119">
        <v>85.0428</v>
      </c>
      <c r="D245" s="119">
        <v>85.0434</v>
      </c>
      <c r="E245" s="210">
        <f t="shared" si="13"/>
        <v>0.0006000000000057071</v>
      </c>
      <c r="F245" s="151">
        <f t="shared" si="15"/>
        <v>1.6373311502407069</v>
      </c>
      <c r="G245" s="115">
        <f t="shared" si="16"/>
        <v>366.45000000000005</v>
      </c>
      <c r="H245" s="118">
        <v>85</v>
      </c>
      <c r="I245" s="154">
        <v>732.7</v>
      </c>
      <c r="J245" s="115">
        <v>366.25</v>
      </c>
    </row>
    <row r="246" spans="1:10" ht="23.25">
      <c r="A246" s="116"/>
      <c r="B246" s="118">
        <v>5</v>
      </c>
      <c r="C246" s="119">
        <v>85.0537</v>
      </c>
      <c r="D246" s="119">
        <v>85.0577</v>
      </c>
      <c r="E246" s="210">
        <f t="shared" si="13"/>
        <v>0.003999999999990678</v>
      </c>
      <c r="F246" s="151">
        <f t="shared" si="15"/>
        <v>14.204041049645536</v>
      </c>
      <c r="G246" s="115">
        <f t="shared" si="16"/>
        <v>281.6099999999999</v>
      </c>
      <c r="H246" s="118">
        <v>86</v>
      </c>
      <c r="I246" s="154">
        <v>836.93</v>
      </c>
      <c r="J246" s="115">
        <v>555.32</v>
      </c>
    </row>
    <row r="247" spans="1:10" ht="23.25">
      <c r="A247" s="116"/>
      <c r="B247" s="118">
        <v>6</v>
      </c>
      <c r="C247" s="119">
        <v>87.417</v>
      </c>
      <c r="D247" s="119">
        <v>87.4195</v>
      </c>
      <c r="E247" s="210">
        <f t="shared" si="13"/>
        <v>0.0024999999999977263</v>
      </c>
      <c r="F247" s="151">
        <f t="shared" si="15"/>
        <v>8.564576909892862</v>
      </c>
      <c r="G247" s="115">
        <f t="shared" si="16"/>
        <v>291.9</v>
      </c>
      <c r="H247" s="118">
        <v>87</v>
      </c>
      <c r="I247" s="154">
        <v>842.26</v>
      </c>
      <c r="J247" s="115">
        <v>550.36</v>
      </c>
    </row>
    <row r="248" spans="1:10" ht="23.25">
      <c r="A248" s="116">
        <v>22305</v>
      </c>
      <c r="B248" s="118">
        <v>7</v>
      </c>
      <c r="C248" s="119">
        <v>86.487</v>
      </c>
      <c r="D248" s="119">
        <v>86.493</v>
      </c>
      <c r="E248" s="210">
        <f t="shared" si="13"/>
        <v>0.006000000000000227</v>
      </c>
      <c r="F248" s="151">
        <f t="shared" si="15"/>
        <v>18.046741059344384</v>
      </c>
      <c r="G248" s="115">
        <f t="shared" si="16"/>
        <v>332.46999999999997</v>
      </c>
      <c r="H248" s="118">
        <v>88</v>
      </c>
      <c r="I248" s="154">
        <v>688.16</v>
      </c>
      <c r="J248" s="115">
        <v>355.69</v>
      </c>
    </row>
    <row r="249" spans="1:10" ht="23.25">
      <c r="A249" s="116"/>
      <c r="B249" s="118">
        <v>8</v>
      </c>
      <c r="C249" s="119">
        <v>84.8448</v>
      </c>
      <c r="D249" s="119">
        <v>84.8451</v>
      </c>
      <c r="E249" s="210">
        <f t="shared" si="13"/>
        <v>0.0002999999999957481</v>
      </c>
      <c r="F249" s="151">
        <f t="shared" si="15"/>
        <v>1.045223329369898</v>
      </c>
      <c r="G249" s="115">
        <f t="shared" si="16"/>
        <v>287.02</v>
      </c>
      <c r="H249" s="118">
        <v>89</v>
      </c>
      <c r="I249" s="154">
        <v>824.75</v>
      </c>
      <c r="J249" s="115">
        <v>537.73</v>
      </c>
    </row>
    <row r="250" spans="1:10" ht="23.25">
      <c r="A250" s="116"/>
      <c r="B250" s="118">
        <v>9</v>
      </c>
      <c r="C250" s="119">
        <v>87.6918</v>
      </c>
      <c r="D250" s="119">
        <v>87.6923</v>
      </c>
      <c r="E250" s="210">
        <f t="shared" si="13"/>
        <v>0.0005000000000023874</v>
      </c>
      <c r="F250" s="151">
        <f t="shared" si="15"/>
        <v>1.8040772145133952</v>
      </c>
      <c r="G250" s="115">
        <f t="shared" si="16"/>
        <v>277.15</v>
      </c>
      <c r="H250" s="118">
        <v>90</v>
      </c>
      <c r="I250" s="154">
        <v>818.34</v>
      </c>
      <c r="J250" s="115">
        <v>541.19</v>
      </c>
    </row>
    <row r="251" spans="1:10" ht="23.25">
      <c r="A251" s="190">
        <v>22319</v>
      </c>
      <c r="B251" s="118">
        <v>31</v>
      </c>
      <c r="C251" s="119">
        <v>84.8978</v>
      </c>
      <c r="D251" s="119">
        <v>84.8989</v>
      </c>
      <c r="E251" s="210">
        <f t="shared" si="13"/>
        <v>0.0010999999999938836</v>
      </c>
      <c r="F251" s="151">
        <f t="shared" si="15"/>
        <v>3.793757544383113</v>
      </c>
      <c r="G251" s="115">
        <f t="shared" si="16"/>
        <v>289.95</v>
      </c>
      <c r="H251" s="118">
        <v>91</v>
      </c>
      <c r="I251" s="154">
        <v>664.02</v>
      </c>
      <c r="J251" s="115">
        <v>374.07</v>
      </c>
    </row>
    <row r="252" spans="1:10" ht="23.25">
      <c r="A252" s="190"/>
      <c r="B252" s="118">
        <v>32</v>
      </c>
      <c r="C252" s="119">
        <v>85.0207</v>
      </c>
      <c r="D252" s="119">
        <v>85.0295</v>
      </c>
      <c r="E252" s="210">
        <f t="shared" si="13"/>
        <v>0.008799999999993702</v>
      </c>
      <c r="F252" s="151">
        <f t="shared" si="15"/>
        <v>28.08630154472648</v>
      </c>
      <c r="G252" s="115">
        <f t="shared" si="16"/>
        <v>313.32000000000005</v>
      </c>
      <c r="H252" s="118">
        <v>92</v>
      </c>
      <c r="I252" s="154">
        <v>687.97</v>
      </c>
      <c r="J252" s="115">
        <v>374.65</v>
      </c>
    </row>
    <row r="253" spans="1:10" ht="23.25">
      <c r="A253" s="190"/>
      <c r="B253" s="118">
        <v>33</v>
      </c>
      <c r="C253" s="119">
        <v>85.9822</v>
      </c>
      <c r="D253" s="119">
        <v>85.9823</v>
      </c>
      <c r="E253" s="210">
        <f t="shared" si="13"/>
        <v>9.99999999891088E-05</v>
      </c>
      <c r="F253" s="151">
        <f t="shared" si="15"/>
        <v>0.27478566714967245</v>
      </c>
      <c r="G253" s="115">
        <f t="shared" si="16"/>
        <v>363.92</v>
      </c>
      <c r="H253" s="118">
        <v>93</v>
      </c>
      <c r="I253" s="154">
        <v>637.5</v>
      </c>
      <c r="J253" s="115">
        <v>273.58</v>
      </c>
    </row>
    <row r="254" spans="1:10" ht="23.25">
      <c r="A254" s="190">
        <v>22326</v>
      </c>
      <c r="B254" s="118">
        <v>34</v>
      </c>
      <c r="C254" s="119">
        <v>83.7582</v>
      </c>
      <c r="D254" s="119">
        <v>83.7602</v>
      </c>
      <c r="E254" s="210">
        <f t="shared" si="13"/>
        <v>0.001999999999995339</v>
      </c>
      <c r="F254" s="151">
        <f t="shared" si="15"/>
        <v>7.372728278082128</v>
      </c>
      <c r="G254" s="115">
        <f t="shared" si="16"/>
        <v>271.27</v>
      </c>
      <c r="H254" s="118">
        <v>94</v>
      </c>
      <c r="I254" s="154">
        <v>818.3</v>
      </c>
      <c r="J254" s="115">
        <v>547.03</v>
      </c>
    </row>
    <row r="255" spans="2:10" ht="23.25">
      <c r="B255" s="118">
        <v>35</v>
      </c>
      <c r="C255" s="119">
        <v>85.0411</v>
      </c>
      <c r="D255" s="119">
        <v>85.0431</v>
      </c>
      <c r="E255" s="210">
        <f t="shared" si="13"/>
        <v>0.001999999999995339</v>
      </c>
      <c r="F255" s="151">
        <f t="shared" si="15"/>
        <v>7.12631391411131</v>
      </c>
      <c r="G255" s="115">
        <f t="shared" si="16"/>
        <v>280.65</v>
      </c>
      <c r="H255" s="118">
        <v>95</v>
      </c>
      <c r="I255" s="154">
        <v>828.86</v>
      </c>
      <c r="J255" s="115">
        <v>548.21</v>
      </c>
    </row>
    <row r="256" spans="1:10" ht="23.25">
      <c r="A256" s="190"/>
      <c r="B256" s="118">
        <v>36</v>
      </c>
      <c r="C256" s="119">
        <v>84.6113</v>
      </c>
      <c r="D256" s="119">
        <v>84.6127</v>
      </c>
      <c r="E256" s="210">
        <f t="shared" si="13"/>
        <v>0.0014000000000038426</v>
      </c>
      <c r="F256" s="151">
        <f t="shared" si="15"/>
        <v>3.9721946375481427</v>
      </c>
      <c r="G256" s="115">
        <f t="shared" si="16"/>
        <v>352.44999999999993</v>
      </c>
      <c r="H256" s="118">
        <v>96</v>
      </c>
      <c r="I256" s="154">
        <v>595.54</v>
      </c>
      <c r="J256" s="115">
        <v>243.09</v>
      </c>
    </row>
    <row r="257" spans="1:10" ht="23.25">
      <c r="A257" s="116">
        <v>22334</v>
      </c>
      <c r="B257" s="118">
        <v>16</v>
      </c>
      <c r="C257" s="119">
        <v>86.1353</v>
      </c>
      <c r="D257" s="119">
        <v>86.1413</v>
      </c>
      <c r="E257" s="210">
        <f t="shared" si="13"/>
        <v>0.006000000000000227</v>
      </c>
      <c r="F257" s="151">
        <f t="shared" si="15"/>
        <v>17.222573052414685</v>
      </c>
      <c r="G257" s="115">
        <f t="shared" si="16"/>
        <v>348.38</v>
      </c>
      <c r="H257" s="118">
        <v>97</v>
      </c>
      <c r="I257" s="154">
        <v>732.16</v>
      </c>
      <c r="J257" s="115">
        <v>383.78</v>
      </c>
    </row>
    <row r="258" spans="1:10" ht="23.25">
      <c r="A258" s="116"/>
      <c r="B258" s="118">
        <v>17</v>
      </c>
      <c r="C258" s="119">
        <v>87.2432</v>
      </c>
      <c r="D258" s="119">
        <v>87.2494</v>
      </c>
      <c r="E258" s="210">
        <f t="shared" si="13"/>
        <v>0.006199999999992656</v>
      </c>
      <c r="F258" s="151">
        <f t="shared" si="15"/>
        <v>16.315789473664882</v>
      </c>
      <c r="G258" s="115">
        <f t="shared" si="16"/>
        <v>380</v>
      </c>
      <c r="H258" s="118">
        <v>98</v>
      </c>
      <c r="I258" s="154">
        <v>750.24</v>
      </c>
      <c r="J258" s="115">
        <v>370.24</v>
      </c>
    </row>
    <row r="259" spans="1:10" ht="23.25">
      <c r="A259" s="116"/>
      <c r="B259" s="118">
        <v>18</v>
      </c>
      <c r="C259" s="119">
        <v>85.1467</v>
      </c>
      <c r="D259" s="119">
        <v>85.155</v>
      </c>
      <c r="E259" s="210">
        <f t="shared" si="13"/>
        <v>0.008300000000005525</v>
      </c>
      <c r="F259" s="151">
        <f t="shared" si="15"/>
        <v>27.032308494025298</v>
      </c>
      <c r="G259" s="115">
        <f t="shared" si="16"/>
        <v>307.03999999999996</v>
      </c>
      <c r="H259" s="118">
        <v>99</v>
      </c>
      <c r="I259" s="154">
        <v>860.26</v>
      </c>
      <c r="J259" s="115">
        <v>553.22</v>
      </c>
    </row>
    <row r="260" spans="1:10" ht="23.25">
      <c r="A260" s="116">
        <v>22355</v>
      </c>
      <c r="B260" s="118">
        <v>25</v>
      </c>
      <c r="C260" s="119">
        <v>87.0741</v>
      </c>
      <c r="D260" s="119">
        <v>87.0768</v>
      </c>
      <c r="E260" s="210">
        <f t="shared" si="13"/>
        <v>0.0027000000000043656</v>
      </c>
      <c r="F260" s="151">
        <f t="shared" si="15"/>
        <v>9.2885647447515</v>
      </c>
      <c r="G260" s="115">
        <f t="shared" si="16"/>
        <v>290.67999999999995</v>
      </c>
      <c r="H260" s="118">
        <v>100</v>
      </c>
      <c r="I260" s="154">
        <v>841.3</v>
      </c>
      <c r="J260" s="115">
        <v>550.62</v>
      </c>
    </row>
    <row r="261" spans="1:10" ht="23.25">
      <c r="A261" s="116"/>
      <c r="B261" s="118">
        <v>26</v>
      </c>
      <c r="C261" s="119">
        <v>85.817</v>
      </c>
      <c r="D261" s="119">
        <v>85.8211</v>
      </c>
      <c r="E261" s="210">
        <f t="shared" si="13"/>
        <v>0.004100000000008208</v>
      </c>
      <c r="F261" s="151">
        <f t="shared" si="15"/>
        <v>14.093705957197095</v>
      </c>
      <c r="G261" s="115">
        <f t="shared" si="16"/>
        <v>290.9100000000001</v>
      </c>
      <c r="H261" s="118">
        <v>101</v>
      </c>
      <c r="I261" s="154">
        <v>821.7</v>
      </c>
      <c r="J261" s="115">
        <v>530.79</v>
      </c>
    </row>
    <row r="262" spans="1:10" ht="23.25">
      <c r="A262" s="116"/>
      <c r="B262" s="118">
        <v>27</v>
      </c>
      <c r="C262" s="119">
        <v>86.323</v>
      </c>
      <c r="D262" s="119">
        <v>86.3261</v>
      </c>
      <c r="E262" s="210">
        <f t="shared" si="13"/>
        <v>0.0031000000000034333</v>
      </c>
      <c r="F262" s="151">
        <f t="shared" si="15"/>
        <v>10.722933241104922</v>
      </c>
      <c r="G262" s="115">
        <f t="shared" si="16"/>
        <v>289.1</v>
      </c>
      <c r="H262" s="118">
        <v>102</v>
      </c>
      <c r="I262" s="154">
        <v>728.21</v>
      </c>
      <c r="J262" s="115">
        <v>439.11</v>
      </c>
    </row>
    <row r="263" spans="1:10" ht="23.25">
      <c r="A263" s="116">
        <v>22362</v>
      </c>
      <c r="B263" s="118">
        <v>28</v>
      </c>
      <c r="C263" s="119">
        <v>87.1973</v>
      </c>
      <c r="D263" s="119">
        <v>87.2012</v>
      </c>
      <c r="E263" s="210">
        <f t="shared" si="13"/>
        <v>0.003900000000001569</v>
      </c>
      <c r="F263" s="151">
        <f t="shared" si="15"/>
        <v>13.359824609487426</v>
      </c>
      <c r="G263" s="115">
        <f t="shared" si="16"/>
        <v>291.91999999999996</v>
      </c>
      <c r="H263" s="118">
        <v>103</v>
      </c>
      <c r="I263" s="154">
        <v>820.79</v>
      </c>
      <c r="J263" s="115">
        <v>528.87</v>
      </c>
    </row>
    <row r="264" spans="1:10" ht="23.25">
      <c r="A264" s="116"/>
      <c r="B264" s="118">
        <v>29</v>
      </c>
      <c r="C264" s="119">
        <v>85.2395</v>
      </c>
      <c r="D264" s="119">
        <v>85.2436</v>
      </c>
      <c r="E264" s="210">
        <f t="shared" si="13"/>
        <v>0.004099999999993997</v>
      </c>
      <c r="F264" s="151">
        <f t="shared" si="15"/>
        <v>13.826128009691772</v>
      </c>
      <c r="G264" s="115">
        <f t="shared" si="16"/>
        <v>296.53999999999996</v>
      </c>
      <c r="H264" s="118">
        <v>104</v>
      </c>
      <c r="I264" s="154">
        <v>685.15</v>
      </c>
      <c r="J264" s="115">
        <v>388.61</v>
      </c>
    </row>
    <row r="265" spans="1:10" ht="24" thickBot="1">
      <c r="A265" s="200"/>
      <c r="B265" s="201">
        <v>30</v>
      </c>
      <c r="C265" s="202">
        <v>84.9273</v>
      </c>
      <c r="D265" s="202">
        <v>84.9297</v>
      </c>
      <c r="E265" s="211">
        <f t="shared" si="13"/>
        <v>0.0023999999999944066</v>
      </c>
      <c r="F265" s="204">
        <f t="shared" si="15"/>
        <v>7.975806719598572</v>
      </c>
      <c r="G265" s="203">
        <f t="shared" si="16"/>
        <v>300.91</v>
      </c>
      <c r="H265" s="201">
        <v>105</v>
      </c>
      <c r="I265" s="205">
        <v>715.34</v>
      </c>
      <c r="J265" s="203">
        <v>414.43</v>
      </c>
    </row>
    <row r="266" spans="1:10" ht="23.25">
      <c r="A266" s="163">
        <v>22374</v>
      </c>
      <c r="B266" s="164">
        <v>7</v>
      </c>
      <c r="C266" s="165">
        <v>86.5216</v>
      </c>
      <c r="D266" s="165">
        <v>86.5247</v>
      </c>
      <c r="E266" s="212">
        <f t="shared" si="13"/>
        <v>0.0030999999999892225</v>
      </c>
      <c r="F266" s="166">
        <f aca="true" t="shared" si="17" ref="F266:F294">((10^6)*E266/G266)</f>
        <v>9.418770698475445</v>
      </c>
      <c r="G266" s="199">
        <f aca="true" t="shared" si="18" ref="G266:G294">I266-J266</f>
        <v>329.12999999999994</v>
      </c>
      <c r="H266" s="118">
        <v>1</v>
      </c>
      <c r="I266" s="167">
        <v>738.29</v>
      </c>
      <c r="J266" s="199">
        <v>409.16</v>
      </c>
    </row>
    <row r="267" spans="1:10" ht="23.25">
      <c r="A267" s="116"/>
      <c r="B267" s="118">
        <v>8</v>
      </c>
      <c r="C267" s="119">
        <v>84.88</v>
      </c>
      <c r="D267" s="119">
        <v>84.8851</v>
      </c>
      <c r="E267" s="210">
        <f t="shared" si="13"/>
        <v>0.005099999999998772</v>
      </c>
      <c r="F267" s="151">
        <f t="shared" si="17"/>
        <v>17.856517628930263</v>
      </c>
      <c r="G267" s="115">
        <f t="shared" si="18"/>
        <v>285.61</v>
      </c>
      <c r="H267" s="118">
        <v>2</v>
      </c>
      <c r="I267" s="154">
        <v>836.09</v>
      </c>
      <c r="J267" s="115">
        <v>550.48</v>
      </c>
    </row>
    <row r="268" spans="1:10" ht="23.25">
      <c r="A268" s="116"/>
      <c r="B268" s="118">
        <v>9</v>
      </c>
      <c r="C268" s="119">
        <v>87.7182</v>
      </c>
      <c r="D268" s="119">
        <v>87.728</v>
      </c>
      <c r="E268" s="210">
        <f t="shared" si="13"/>
        <v>0.009799999999998477</v>
      </c>
      <c r="F268" s="151">
        <f t="shared" si="17"/>
        <v>28.971796842660893</v>
      </c>
      <c r="G268" s="115">
        <f t="shared" si="18"/>
        <v>338.26000000000005</v>
      </c>
      <c r="H268" s="118">
        <v>3</v>
      </c>
      <c r="I268" s="154">
        <v>769.19</v>
      </c>
      <c r="J268" s="115">
        <v>430.93</v>
      </c>
    </row>
    <row r="269" spans="1:10" ht="23.25">
      <c r="A269" s="116">
        <v>22391</v>
      </c>
      <c r="B269" s="118">
        <v>10</v>
      </c>
      <c r="C269" s="119">
        <v>85.1644</v>
      </c>
      <c r="D269" s="119">
        <v>85.1711</v>
      </c>
      <c r="E269" s="210">
        <f t="shared" si="13"/>
        <v>0.006699999999995043</v>
      </c>
      <c r="F269" s="151">
        <f t="shared" si="17"/>
        <v>25.53548288739631</v>
      </c>
      <c r="G269" s="115">
        <f t="shared" si="18"/>
        <v>262.38</v>
      </c>
      <c r="H269" s="118">
        <v>4</v>
      </c>
      <c r="I269" s="154">
        <v>847.82</v>
      </c>
      <c r="J269" s="115">
        <v>585.44</v>
      </c>
    </row>
    <row r="270" spans="1:10" ht="23.25">
      <c r="A270" s="116"/>
      <c r="B270" s="118">
        <v>11</v>
      </c>
      <c r="C270" s="119">
        <v>86.1708</v>
      </c>
      <c r="D270" s="119">
        <v>86.1742</v>
      </c>
      <c r="E270" s="210">
        <f t="shared" si="13"/>
        <v>0.0033999999999991815</v>
      </c>
      <c r="F270" s="151">
        <f t="shared" si="17"/>
        <v>11.072393916693851</v>
      </c>
      <c r="G270" s="115">
        <f t="shared" si="18"/>
        <v>307.07000000000005</v>
      </c>
      <c r="H270" s="118">
        <v>5</v>
      </c>
      <c r="I270" s="154">
        <v>852</v>
      </c>
      <c r="J270" s="115">
        <v>544.93</v>
      </c>
    </row>
    <row r="271" spans="1:10" ht="23.25">
      <c r="A271" s="116"/>
      <c r="B271" s="118">
        <v>12</v>
      </c>
      <c r="C271" s="119">
        <v>84.8733</v>
      </c>
      <c r="D271" s="119">
        <v>84.8743</v>
      </c>
      <c r="E271" s="210">
        <f t="shared" si="13"/>
        <v>0.0010000000000047748</v>
      </c>
      <c r="F271" s="151">
        <f t="shared" si="17"/>
        <v>3.2265350240530917</v>
      </c>
      <c r="G271" s="115">
        <f t="shared" si="18"/>
        <v>309.93000000000006</v>
      </c>
      <c r="H271" s="118">
        <v>6</v>
      </c>
      <c r="I271" s="154">
        <v>866.08</v>
      </c>
      <c r="J271" s="115">
        <v>556.15</v>
      </c>
    </row>
    <row r="272" spans="1:10" ht="23.25">
      <c r="A272" s="116">
        <v>22406</v>
      </c>
      <c r="B272" s="118">
        <v>7</v>
      </c>
      <c r="C272" s="119">
        <v>86.4086</v>
      </c>
      <c r="D272" s="119">
        <v>86.4218</v>
      </c>
      <c r="E272" s="210">
        <f t="shared" si="13"/>
        <v>0.013199999999997658</v>
      </c>
      <c r="F272" s="151">
        <f t="shared" si="17"/>
        <v>43.16829092811059</v>
      </c>
      <c r="G272" s="115">
        <f t="shared" si="18"/>
        <v>305.78</v>
      </c>
      <c r="H272" s="118">
        <v>7</v>
      </c>
      <c r="I272" s="154">
        <v>661.66</v>
      </c>
      <c r="J272" s="115">
        <v>355.88</v>
      </c>
    </row>
    <row r="273" spans="1:10" ht="23.25">
      <c r="A273" s="116"/>
      <c r="B273" s="118">
        <v>8</v>
      </c>
      <c r="C273" s="119">
        <v>84.7533</v>
      </c>
      <c r="D273" s="119">
        <v>84.7593</v>
      </c>
      <c r="E273" s="210">
        <f t="shared" si="13"/>
        <v>0.006000000000000227</v>
      </c>
      <c r="F273" s="151">
        <f t="shared" si="17"/>
        <v>22.21810775782347</v>
      </c>
      <c r="G273" s="115">
        <f t="shared" si="18"/>
        <v>270.04999999999995</v>
      </c>
      <c r="H273" s="118">
        <v>8</v>
      </c>
      <c r="I273" s="154">
        <v>681.02</v>
      </c>
      <c r="J273" s="115">
        <v>410.97</v>
      </c>
    </row>
    <row r="274" spans="1:10" ht="23.25">
      <c r="A274" s="116"/>
      <c r="B274" s="118">
        <v>9</v>
      </c>
      <c r="C274" s="119">
        <v>87.585</v>
      </c>
      <c r="D274" s="119">
        <v>87.5896</v>
      </c>
      <c r="E274" s="210">
        <f t="shared" si="13"/>
        <v>0.004600000000010596</v>
      </c>
      <c r="F274" s="151">
        <f t="shared" si="17"/>
        <v>18.599385411655334</v>
      </c>
      <c r="G274" s="115">
        <f t="shared" si="18"/>
        <v>247.31999999999994</v>
      </c>
      <c r="H274" s="118">
        <v>9</v>
      </c>
      <c r="I274" s="154">
        <v>710.05</v>
      </c>
      <c r="J274" s="115">
        <v>462.73</v>
      </c>
    </row>
    <row r="275" spans="1:10" ht="23.25">
      <c r="A275" s="116">
        <v>22423</v>
      </c>
      <c r="B275" s="118">
        <v>10</v>
      </c>
      <c r="C275" s="119">
        <v>85.04</v>
      </c>
      <c r="D275" s="119">
        <v>85.0443</v>
      </c>
      <c r="E275" s="210">
        <f t="shared" si="13"/>
        <v>0.004300000000000637</v>
      </c>
      <c r="F275" s="151">
        <f t="shared" si="17"/>
        <v>17.46263807667575</v>
      </c>
      <c r="G275" s="115">
        <f t="shared" si="18"/>
        <v>246.24</v>
      </c>
      <c r="H275" s="118">
        <v>10</v>
      </c>
      <c r="I275" s="154">
        <v>792.64</v>
      </c>
      <c r="J275" s="115">
        <v>546.4</v>
      </c>
    </row>
    <row r="276" spans="1:10" ht="23.25">
      <c r="A276" s="116"/>
      <c r="B276" s="118">
        <v>11</v>
      </c>
      <c r="C276" s="119">
        <v>86.0572</v>
      </c>
      <c r="D276" s="119">
        <v>86.0681</v>
      </c>
      <c r="E276" s="210">
        <f t="shared" si="13"/>
        <v>0.010900000000006571</v>
      </c>
      <c r="F276" s="151">
        <f t="shared" si="17"/>
        <v>32.662111950157524</v>
      </c>
      <c r="G276" s="115">
        <f t="shared" si="18"/>
        <v>333.72</v>
      </c>
      <c r="H276" s="118">
        <v>11</v>
      </c>
      <c r="I276" s="154">
        <v>694.99</v>
      </c>
      <c r="J276" s="115">
        <v>361.27</v>
      </c>
    </row>
    <row r="277" spans="1:10" ht="23.25">
      <c r="A277" s="116"/>
      <c r="B277" s="118">
        <v>12</v>
      </c>
      <c r="C277" s="119">
        <v>84.82</v>
      </c>
      <c r="D277" s="119">
        <v>84.8245</v>
      </c>
      <c r="E277" s="210">
        <f t="shared" si="13"/>
        <v>0.004500000000007276</v>
      </c>
      <c r="F277" s="151">
        <f t="shared" si="17"/>
        <v>15.611448395515268</v>
      </c>
      <c r="G277" s="115">
        <f t="shared" si="18"/>
        <v>288.25</v>
      </c>
      <c r="H277" s="118">
        <v>12</v>
      </c>
      <c r="I277" s="154">
        <v>806.22</v>
      </c>
      <c r="J277" s="115">
        <v>517.97</v>
      </c>
    </row>
    <row r="278" spans="1:10" ht="23.25">
      <c r="A278" s="116">
        <v>22436</v>
      </c>
      <c r="B278" s="118">
        <v>25</v>
      </c>
      <c r="C278" s="119">
        <v>87.0748</v>
      </c>
      <c r="D278" s="119">
        <v>87.0905</v>
      </c>
      <c r="E278" s="210">
        <f t="shared" si="13"/>
        <v>0.015700000000009595</v>
      </c>
      <c r="F278" s="151">
        <f t="shared" si="17"/>
        <v>53.53246044738679</v>
      </c>
      <c r="G278" s="115">
        <f t="shared" si="18"/>
        <v>293.28</v>
      </c>
      <c r="H278" s="118">
        <v>13</v>
      </c>
      <c r="I278" s="154">
        <v>854.01</v>
      </c>
      <c r="J278" s="115">
        <v>560.73</v>
      </c>
    </row>
    <row r="279" spans="1:10" ht="23.25">
      <c r="A279" s="116"/>
      <c r="B279" s="118">
        <v>26</v>
      </c>
      <c r="C279" s="119">
        <v>85.859</v>
      </c>
      <c r="D279" s="119">
        <v>85.876</v>
      </c>
      <c r="E279" s="210">
        <f t="shared" si="13"/>
        <v>0.017000000000010118</v>
      </c>
      <c r="F279" s="151">
        <f t="shared" si="17"/>
        <v>60.56503616092527</v>
      </c>
      <c r="G279" s="115">
        <f t="shared" si="18"/>
        <v>280.69000000000005</v>
      </c>
      <c r="H279" s="118">
        <v>14</v>
      </c>
      <c r="I279" s="154">
        <v>838.75</v>
      </c>
      <c r="J279" s="115">
        <v>558.06</v>
      </c>
    </row>
    <row r="280" spans="1:10" ht="23.25">
      <c r="A280" s="116"/>
      <c r="B280" s="118">
        <v>27</v>
      </c>
      <c r="C280" s="119">
        <v>86.3737</v>
      </c>
      <c r="D280" s="119">
        <v>86.391</v>
      </c>
      <c r="E280" s="210">
        <f t="shared" si="13"/>
        <v>0.017300000000005866</v>
      </c>
      <c r="F280" s="151">
        <f t="shared" si="17"/>
        <v>64.84987067513538</v>
      </c>
      <c r="G280" s="115">
        <f t="shared" si="18"/>
        <v>266.77</v>
      </c>
      <c r="H280" s="118">
        <v>15</v>
      </c>
      <c r="I280" s="154">
        <v>778.17</v>
      </c>
      <c r="J280" s="115">
        <v>511.4</v>
      </c>
    </row>
    <row r="281" spans="1:10" ht="23.25">
      <c r="A281" s="116">
        <v>22454</v>
      </c>
      <c r="B281" s="118">
        <v>28</v>
      </c>
      <c r="C281" s="119">
        <v>87.2263</v>
      </c>
      <c r="D281" s="119">
        <v>87.2451</v>
      </c>
      <c r="E281" s="210">
        <f t="shared" si="13"/>
        <v>0.018799999999998818</v>
      </c>
      <c r="F281" s="151">
        <f t="shared" si="17"/>
        <v>72.26044509358812</v>
      </c>
      <c r="G281" s="115">
        <f t="shared" si="18"/>
        <v>260.16999999999996</v>
      </c>
      <c r="H281" s="118">
        <v>16</v>
      </c>
      <c r="I281" s="154">
        <v>822.12</v>
      </c>
      <c r="J281" s="115">
        <v>561.95</v>
      </c>
    </row>
    <row r="282" spans="1:10" ht="23.25">
      <c r="A282" s="116"/>
      <c r="B282" s="118">
        <v>29</v>
      </c>
      <c r="C282" s="119">
        <v>85.2422</v>
      </c>
      <c r="D282" s="119">
        <v>85.2597</v>
      </c>
      <c r="E282" s="210">
        <f t="shared" si="13"/>
        <v>0.017499999999998295</v>
      </c>
      <c r="F282" s="151">
        <f t="shared" si="17"/>
        <v>48.444247591624105</v>
      </c>
      <c r="G282" s="115">
        <f t="shared" si="18"/>
        <v>361.24000000000007</v>
      </c>
      <c r="H282" s="118">
        <v>17</v>
      </c>
      <c r="I282" s="154">
        <v>728.7</v>
      </c>
      <c r="J282" s="115">
        <v>367.46</v>
      </c>
    </row>
    <row r="283" spans="1:10" ht="23.25">
      <c r="A283" s="116"/>
      <c r="B283" s="118">
        <v>30</v>
      </c>
      <c r="C283" s="119">
        <v>84.97</v>
      </c>
      <c r="D283" s="119">
        <v>84.9842</v>
      </c>
      <c r="E283" s="210">
        <f t="shared" si="13"/>
        <v>0.014200000000002433</v>
      </c>
      <c r="F283" s="151">
        <f t="shared" si="17"/>
        <v>46.935942354738</v>
      </c>
      <c r="G283" s="115">
        <f t="shared" si="18"/>
        <v>302.53999999999996</v>
      </c>
      <c r="H283" s="118">
        <v>18</v>
      </c>
      <c r="I283" s="154">
        <v>855.87</v>
      </c>
      <c r="J283" s="115">
        <v>553.33</v>
      </c>
    </row>
    <row r="284" spans="1:10" ht="23.25">
      <c r="A284" s="116">
        <v>22464</v>
      </c>
      <c r="B284" s="118">
        <v>1</v>
      </c>
      <c r="C284" s="119">
        <v>85.439</v>
      </c>
      <c r="D284" s="119">
        <v>85.4531</v>
      </c>
      <c r="E284" s="210">
        <f t="shared" si="13"/>
        <v>0.014100000000013324</v>
      </c>
      <c r="F284" s="151">
        <f t="shared" si="17"/>
        <v>47.98693121877728</v>
      </c>
      <c r="G284" s="115">
        <f t="shared" si="18"/>
        <v>293.8299999999999</v>
      </c>
      <c r="H284" s="118">
        <v>19</v>
      </c>
      <c r="I284" s="154">
        <v>826.91</v>
      </c>
      <c r="J284" s="115">
        <v>533.08</v>
      </c>
    </row>
    <row r="285" spans="1:10" ht="23.25">
      <c r="A285" s="116"/>
      <c r="B285" s="118">
        <v>2</v>
      </c>
      <c r="C285" s="119">
        <v>87.4756</v>
      </c>
      <c r="D285" s="119">
        <v>87.4946</v>
      </c>
      <c r="E285" s="210">
        <f t="shared" si="13"/>
        <v>0.019000000000005457</v>
      </c>
      <c r="F285" s="151">
        <f t="shared" si="17"/>
        <v>74.9359100769294</v>
      </c>
      <c r="G285" s="115">
        <f t="shared" si="18"/>
        <v>253.55000000000007</v>
      </c>
      <c r="H285" s="118">
        <v>20</v>
      </c>
      <c r="I285" s="154">
        <v>784.19</v>
      </c>
      <c r="J285" s="115">
        <v>530.64</v>
      </c>
    </row>
    <row r="286" spans="1:10" ht="23.25">
      <c r="A286" s="116"/>
      <c r="B286" s="118">
        <v>3</v>
      </c>
      <c r="C286" s="119">
        <v>85.9139</v>
      </c>
      <c r="D286" s="119">
        <v>85.939</v>
      </c>
      <c r="E286" s="210">
        <f t="shared" si="13"/>
        <v>0.025099999999994793</v>
      </c>
      <c r="F286" s="151">
        <f t="shared" si="17"/>
        <v>78.32735216100731</v>
      </c>
      <c r="G286" s="115">
        <f t="shared" si="18"/>
        <v>320.45</v>
      </c>
      <c r="H286" s="118">
        <v>21</v>
      </c>
      <c r="I286" s="154">
        <v>823.4</v>
      </c>
      <c r="J286" s="115">
        <v>502.95</v>
      </c>
    </row>
    <row r="287" spans="1:10" ht="23.25">
      <c r="A287" s="116">
        <v>22480</v>
      </c>
      <c r="B287" s="118">
        <v>4</v>
      </c>
      <c r="C287" s="119">
        <v>85.0257</v>
      </c>
      <c r="D287" s="119">
        <v>85.0366</v>
      </c>
      <c r="E287" s="210">
        <f t="shared" si="13"/>
        <v>0.010900000000006571</v>
      </c>
      <c r="F287" s="151">
        <f t="shared" si="17"/>
        <v>32.7809689934335</v>
      </c>
      <c r="G287" s="115">
        <f t="shared" si="18"/>
        <v>332.50999999999993</v>
      </c>
      <c r="H287" s="118">
        <v>22</v>
      </c>
      <c r="I287" s="154">
        <v>734.31</v>
      </c>
      <c r="J287" s="115">
        <v>401.8</v>
      </c>
    </row>
    <row r="288" spans="1:10" ht="23.25">
      <c r="A288" s="116"/>
      <c r="B288" s="118">
        <v>5</v>
      </c>
      <c r="C288" s="119">
        <v>85.0861</v>
      </c>
      <c r="D288" s="119">
        <v>85.1012</v>
      </c>
      <c r="E288" s="210">
        <f t="shared" si="13"/>
        <v>0.015100000000003888</v>
      </c>
      <c r="F288" s="151">
        <f t="shared" si="17"/>
        <v>45.6496765221715</v>
      </c>
      <c r="G288" s="115">
        <f t="shared" si="18"/>
        <v>330.78000000000003</v>
      </c>
      <c r="H288" s="118">
        <v>23</v>
      </c>
      <c r="I288" s="154">
        <v>670.21</v>
      </c>
      <c r="J288" s="115">
        <v>339.43</v>
      </c>
    </row>
    <row r="289" spans="1:10" ht="23.25">
      <c r="A289" s="116"/>
      <c r="B289" s="118">
        <v>6</v>
      </c>
      <c r="C289" s="119">
        <v>87.4008</v>
      </c>
      <c r="D289" s="119">
        <v>87.4173</v>
      </c>
      <c r="E289" s="210">
        <f t="shared" si="13"/>
        <v>0.01649999999999352</v>
      </c>
      <c r="F289" s="151">
        <f t="shared" si="17"/>
        <v>65.86037600284806</v>
      </c>
      <c r="G289" s="115">
        <f t="shared" si="18"/>
        <v>250.52999999999997</v>
      </c>
      <c r="H289" s="118">
        <v>24</v>
      </c>
      <c r="I289" s="154">
        <v>803.17</v>
      </c>
      <c r="J289" s="115">
        <v>552.64</v>
      </c>
    </row>
    <row r="290" spans="1:10" ht="23.25">
      <c r="A290" s="116">
        <v>22481</v>
      </c>
      <c r="B290" s="118">
        <v>7</v>
      </c>
      <c r="C290" s="119">
        <v>86.4726</v>
      </c>
      <c r="D290" s="119">
        <v>86.4982</v>
      </c>
      <c r="E290" s="210">
        <f t="shared" si="13"/>
        <v>0.02559999999999718</v>
      </c>
      <c r="F290" s="151">
        <f t="shared" si="17"/>
        <v>86.30571101071128</v>
      </c>
      <c r="G290" s="115">
        <f t="shared" si="18"/>
        <v>296.62</v>
      </c>
      <c r="H290" s="118">
        <v>25</v>
      </c>
      <c r="I290" s="154">
        <v>842.01</v>
      </c>
      <c r="J290" s="115">
        <v>545.39</v>
      </c>
    </row>
    <row r="291" spans="1:10" ht="23.25">
      <c r="A291" s="116"/>
      <c r="B291" s="118">
        <v>8</v>
      </c>
      <c r="C291" s="119">
        <v>84.8348</v>
      </c>
      <c r="D291" s="119">
        <v>84.8745</v>
      </c>
      <c r="E291" s="210">
        <f t="shared" si="13"/>
        <v>0.039699999999996294</v>
      </c>
      <c r="F291" s="151">
        <f t="shared" si="17"/>
        <v>118.75205647451857</v>
      </c>
      <c r="G291" s="115">
        <f t="shared" si="18"/>
        <v>334.30999999999995</v>
      </c>
      <c r="H291" s="118">
        <v>26</v>
      </c>
      <c r="I291" s="154">
        <v>681.43</v>
      </c>
      <c r="J291" s="115">
        <v>347.12</v>
      </c>
    </row>
    <row r="292" spans="1:10" ht="23.25">
      <c r="A292" s="116"/>
      <c r="B292" s="118">
        <v>9</v>
      </c>
      <c r="C292" s="119">
        <v>87.6785</v>
      </c>
      <c r="D292" s="119">
        <v>87.7008</v>
      </c>
      <c r="E292" s="210">
        <f t="shared" si="13"/>
        <v>0.02230000000000132</v>
      </c>
      <c r="F292" s="151">
        <f t="shared" si="17"/>
        <v>72.42846471142718</v>
      </c>
      <c r="G292" s="115">
        <f t="shared" si="18"/>
        <v>307.89000000000004</v>
      </c>
      <c r="H292" s="118">
        <v>27</v>
      </c>
      <c r="I292" s="154">
        <v>655.44</v>
      </c>
      <c r="J292" s="115">
        <v>347.55</v>
      </c>
    </row>
    <row r="293" spans="1:10" ht="23.25">
      <c r="A293" s="116">
        <v>22482</v>
      </c>
      <c r="B293" s="118">
        <v>10</v>
      </c>
      <c r="C293" s="119">
        <v>85.1243</v>
      </c>
      <c r="D293" s="119">
        <v>85.1599</v>
      </c>
      <c r="E293" s="210">
        <f t="shared" si="13"/>
        <v>0.035599999999988086</v>
      </c>
      <c r="F293" s="151">
        <f t="shared" si="17"/>
        <v>105.18851199618271</v>
      </c>
      <c r="G293" s="115">
        <f t="shared" si="18"/>
        <v>338.44000000000005</v>
      </c>
      <c r="H293" s="118">
        <v>28</v>
      </c>
      <c r="I293" s="154">
        <v>707.46</v>
      </c>
      <c r="J293" s="115">
        <v>369.02</v>
      </c>
    </row>
    <row r="294" spans="1:10" ht="23.25">
      <c r="A294" s="116"/>
      <c r="B294" s="118">
        <v>11</v>
      </c>
      <c r="C294" s="119">
        <v>86.1363</v>
      </c>
      <c r="D294" s="119">
        <v>86.1661</v>
      </c>
      <c r="E294" s="210">
        <f t="shared" si="13"/>
        <v>0.029799999999994498</v>
      </c>
      <c r="F294" s="151">
        <f t="shared" si="17"/>
        <v>110.23156025743326</v>
      </c>
      <c r="G294" s="115">
        <f t="shared" si="18"/>
        <v>270.3399999999999</v>
      </c>
      <c r="H294" s="118">
        <v>29</v>
      </c>
      <c r="I294" s="154">
        <v>808.03</v>
      </c>
      <c r="J294" s="115">
        <v>537.69</v>
      </c>
    </row>
    <row r="295" spans="1:10" ht="23.25">
      <c r="A295" s="116"/>
      <c r="B295" s="118">
        <v>12</v>
      </c>
      <c r="C295" s="119">
        <v>84.85</v>
      </c>
      <c r="D295" s="119">
        <v>84.8677</v>
      </c>
      <c r="E295" s="210">
        <f t="shared" si="13"/>
        <v>0.017700000000004934</v>
      </c>
      <c r="F295" s="151">
        <f>((10^6)*E295/G295)</f>
        <v>63.209770730679715</v>
      </c>
      <c r="G295" s="115">
        <f aca="true" t="shared" si="19" ref="G295:G370">I295-J295</f>
        <v>280.02</v>
      </c>
      <c r="H295" s="118">
        <v>30</v>
      </c>
      <c r="I295" s="154">
        <v>794.99</v>
      </c>
      <c r="J295" s="115">
        <v>514.97</v>
      </c>
    </row>
    <row r="296" spans="1:10" ht="23.25">
      <c r="A296" s="116">
        <v>22500</v>
      </c>
      <c r="B296" s="118">
        <v>13</v>
      </c>
      <c r="C296" s="119">
        <v>86.776</v>
      </c>
      <c r="D296" s="119">
        <v>86.7789</v>
      </c>
      <c r="E296" s="210">
        <f t="shared" si="13"/>
        <v>0.002899999999996794</v>
      </c>
      <c r="F296" s="151">
        <f aca="true" t="shared" si="20" ref="F296:F359">((10^6)*E296/G296)</f>
        <v>9.999655184292932</v>
      </c>
      <c r="G296" s="115">
        <f t="shared" si="19"/>
        <v>290.0100000000001</v>
      </c>
      <c r="H296" s="118">
        <v>31</v>
      </c>
      <c r="I296" s="154">
        <v>846.19</v>
      </c>
      <c r="J296" s="115">
        <v>556.18</v>
      </c>
    </row>
    <row r="297" spans="1:10" ht="23.25">
      <c r="A297" s="116"/>
      <c r="B297" s="118">
        <v>14</v>
      </c>
      <c r="C297" s="119">
        <v>85.9771</v>
      </c>
      <c r="D297" s="119">
        <v>85.9806</v>
      </c>
      <c r="E297" s="210">
        <f t="shared" si="13"/>
        <v>0.003500000000002501</v>
      </c>
      <c r="F297" s="151">
        <f t="shared" si="20"/>
        <v>9.625168440454587</v>
      </c>
      <c r="G297" s="115">
        <f t="shared" si="19"/>
        <v>363.62999999999994</v>
      </c>
      <c r="H297" s="118">
        <v>32</v>
      </c>
      <c r="I297" s="154">
        <v>670.43</v>
      </c>
      <c r="J297" s="115">
        <v>306.8</v>
      </c>
    </row>
    <row r="298" spans="1:10" ht="23.25">
      <c r="A298" s="116"/>
      <c r="B298" s="118">
        <v>15</v>
      </c>
      <c r="C298" s="119">
        <v>87.0587</v>
      </c>
      <c r="D298" s="119">
        <v>87.0607</v>
      </c>
      <c r="E298" s="210">
        <f t="shared" si="13"/>
        <v>0.001999999999995339</v>
      </c>
      <c r="F298" s="151">
        <f t="shared" si="20"/>
        <v>5.976393246661703</v>
      </c>
      <c r="G298" s="115">
        <f t="shared" si="19"/>
        <v>334.65</v>
      </c>
      <c r="H298" s="118">
        <v>33</v>
      </c>
      <c r="I298" s="154">
        <v>835.78</v>
      </c>
      <c r="J298" s="115">
        <v>501.13</v>
      </c>
    </row>
    <row r="299" spans="1:10" ht="23.25">
      <c r="A299" s="116">
        <v>22508</v>
      </c>
      <c r="B299" s="118">
        <v>16</v>
      </c>
      <c r="C299" s="119">
        <v>86.1972</v>
      </c>
      <c r="D299" s="119">
        <v>86.2049</v>
      </c>
      <c r="E299" s="210">
        <f t="shared" si="13"/>
        <v>0.007699999999999818</v>
      </c>
      <c r="F299" s="151">
        <f t="shared" si="20"/>
        <v>26.75747993188941</v>
      </c>
      <c r="G299" s="115">
        <f t="shared" si="19"/>
        <v>287.7700000000001</v>
      </c>
      <c r="H299" s="118">
        <v>34</v>
      </c>
      <c r="I299" s="154">
        <v>816.95</v>
      </c>
      <c r="J299" s="115">
        <v>529.18</v>
      </c>
    </row>
    <row r="300" spans="1:10" ht="23.25">
      <c r="A300" s="116"/>
      <c r="B300" s="118">
        <v>17</v>
      </c>
      <c r="C300" s="119">
        <v>87.302</v>
      </c>
      <c r="D300" s="119">
        <v>87.3095</v>
      </c>
      <c r="E300" s="210">
        <f t="shared" si="13"/>
        <v>0.007499999999993179</v>
      </c>
      <c r="F300" s="151">
        <f t="shared" si="20"/>
        <v>20.374344625229355</v>
      </c>
      <c r="G300" s="115">
        <f t="shared" si="19"/>
        <v>368.11</v>
      </c>
      <c r="H300" s="118">
        <v>35</v>
      </c>
      <c r="I300" s="154">
        <v>761.49</v>
      </c>
      <c r="J300" s="115">
        <v>393.38</v>
      </c>
    </row>
    <row r="301" spans="1:10" ht="23.25">
      <c r="A301" s="116"/>
      <c r="B301" s="118">
        <v>18</v>
      </c>
      <c r="C301" s="119">
        <v>85.2152</v>
      </c>
      <c r="D301" s="119">
        <v>85.2217</v>
      </c>
      <c r="E301" s="210">
        <f t="shared" si="13"/>
        <v>0.006500000000002615</v>
      </c>
      <c r="F301" s="151">
        <f t="shared" si="20"/>
        <v>20.37489812551757</v>
      </c>
      <c r="G301" s="115">
        <f t="shared" si="19"/>
        <v>319.02</v>
      </c>
      <c r="H301" s="118">
        <v>36</v>
      </c>
      <c r="I301" s="154">
        <v>856.91</v>
      </c>
      <c r="J301" s="115">
        <v>537.89</v>
      </c>
    </row>
    <row r="302" spans="1:10" ht="23.25">
      <c r="A302" s="116">
        <v>22512</v>
      </c>
      <c r="B302" s="118">
        <v>19</v>
      </c>
      <c r="C302" s="119">
        <v>89.0204</v>
      </c>
      <c r="D302" s="119">
        <v>89.117</v>
      </c>
      <c r="E302" s="210">
        <f t="shared" si="13"/>
        <v>0.09660000000000935</v>
      </c>
      <c r="F302" s="151">
        <f t="shared" si="20"/>
        <v>339.3045310853858</v>
      </c>
      <c r="G302" s="115">
        <f t="shared" si="19"/>
        <v>284.7</v>
      </c>
      <c r="H302" s="118">
        <v>37</v>
      </c>
      <c r="I302" s="154">
        <v>705.39</v>
      </c>
      <c r="J302" s="115">
        <v>420.69</v>
      </c>
    </row>
    <row r="303" spans="1:10" ht="23.25">
      <c r="A303" s="116"/>
      <c r="B303" s="118">
        <v>20</v>
      </c>
      <c r="C303" s="119">
        <v>84.688</v>
      </c>
      <c r="D303" s="119">
        <v>84.7458</v>
      </c>
      <c r="E303" s="210">
        <f t="shared" si="13"/>
        <v>0.057800000000000296</v>
      </c>
      <c r="F303" s="151">
        <f t="shared" si="20"/>
        <v>194.7570591010186</v>
      </c>
      <c r="G303" s="115">
        <f t="shared" si="19"/>
        <v>296.78</v>
      </c>
      <c r="H303" s="118">
        <v>38</v>
      </c>
      <c r="I303" s="154">
        <v>774.54</v>
      </c>
      <c r="J303" s="115">
        <v>477.76</v>
      </c>
    </row>
    <row r="304" spans="1:10" ht="23.25">
      <c r="A304" s="116"/>
      <c r="B304" s="118">
        <v>21</v>
      </c>
      <c r="C304" s="119">
        <v>86.377</v>
      </c>
      <c r="D304" s="119">
        <v>86.4442</v>
      </c>
      <c r="E304" s="210">
        <f t="shared" si="13"/>
        <v>0.0671999999999997</v>
      </c>
      <c r="F304" s="151">
        <f t="shared" si="20"/>
        <v>230.0109529025182</v>
      </c>
      <c r="G304" s="115">
        <f t="shared" si="19"/>
        <v>292.15999999999997</v>
      </c>
      <c r="H304" s="118">
        <v>39</v>
      </c>
      <c r="I304" s="154">
        <v>826.61</v>
      </c>
      <c r="J304" s="115">
        <v>534.45</v>
      </c>
    </row>
    <row r="305" spans="1:10" ht="23.25">
      <c r="A305" s="116">
        <v>22513</v>
      </c>
      <c r="B305" s="118">
        <v>22</v>
      </c>
      <c r="C305" s="119">
        <v>85.1425</v>
      </c>
      <c r="D305" s="119">
        <v>85.22</v>
      </c>
      <c r="E305" s="210">
        <f t="shared" si="13"/>
        <v>0.07750000000000057</v>
      </c>
      <c r="F305" s="151">
        <f t="shared" si="20"/>
        <v>236.42464917632876</v>
      </c>
      <c r="G305" s="115">
        <f t="shared" si="19"/>
        <v>327.8</v>
      </c>
      <c r="H305" s="118">
        <v>40</v>
      </c>
      <c r="I305" s="154">
        <v>710.97</v>
      </c>
      <c r="J305" s="115">
        <v>383.17</v>
      </c>
    </row>
    <row r="306" spans="2:10" ht="23.25">
      <c r="B306" s="118">
        <v>23</v>
      </c>
      <c r="C306" s="119">
        <v>87.7204</v>
      </c>
      <c r="D306" s="119">
        <v>87.8245</v>
      </c>
      <c r="E306" s="210">
        <f t="shared" si="13"/>
        <v>0.10410000000000252</v>
      </c>
      <c r="F306" s="151">
        <f t="shared" si="20"/>
        <v>304.69779013611156</v>
      </c>
      <c r="G306" s="115">
        <f t="shared" si="19"/>
        <v>341.65</v>
      </c>
      <c r="H306" s="118">
        <v>41</v>
      </c>
      <c r="I306" s="154">
        <v>615.14</v>
      </c>
      <c r="J306" s="115">
        <v>273.49</v>
      </c>
    </row>
    <row r="307" spans="1:10" ht="23.25">
      <c r="A307" s="116"/>
      <c r="B307" s="118">
        <v>24</v>
      </c>
      <c r="C307" s="119">
        <v>88.0708</v>
      </c>
      <c r="D307" s="119">
        <v>88.1531</v>
      </c>
      <c r="E307" s="210">
        <f t="shared" si="13"/>
        <v>0.08229999999998938</v>
      </c>
      <c r="F307" s="151">
        <f t="shared" si="20"/>
        <v>248.38534435923634</v>
      </c>
      <c r="G307" s="115">
        <f t="shared" si="19"/>
        <v>331.34000000000003</v>
      </c>
      <c r="H307" s="118">
        <v>42</v>
      </c>
      <c r="I307" s="154">
        <v>680.57</v>
      </c>
      <c r="J307" s="115">
        <v>349.23</v>
      </c>
    </row>
    <row r="308" spans="1:10" ht="23.25">
      <c r="A308" s="116">
        <v>22517</v>
      </c>
      <c r="B308" s="118">
        <v>25</v>
      </c>
      <c r="C308" s="119">
        <v>87.063</v>
      </c>
      <c r="D308" s="119">
        <v>87.2593</v>
      </c>
      <c r="E308" s="210">
        <f t="shared" si="13"/>
        <v>0.1962999999999937</v>
      </c>
      <c r="F308" s="151">
        <f t="shared" si="20"/>
        <v>733.0097087378407</v>
      </c>
      <c r="G308" s="115">
        <f t="shared" si="19"/>
        <v>267.79999999999995</v>
      </c>
      <c r="H308" s="118">
        <v>43</v>
      </c>
      <c r="I308" s="154">
        <v>826.27</v>
      </c>
      <c r="J308" s="115">
        <v>558.47</v>
      </c>
    </row>
    <row r="309" spans="1:10" ht="23.25">
      <c r="A309" s="116"/>
      <c r="B309" s="118">
        <v>26</v>
      </c>
      <c r="C309" s="119">
        <v>85.8371</v>
      </c>
      <c r="D309" s="119">
        <v>86.0253</v>
      </c>
      <c r="E309" s="210">
        <f t="shared" si="13"/>
        <v>0.18819999999999482</v>
      </c>
      <c r="F309" s="151">
        <f t="shared" si="20"/>
        <v>687.4132515157968</v>
      </c>
      <c r="G309" s="115">
        <f t="shared" si="19"/>
        <v>273.78</v>
      </c>
      <c r="H309" s="118">
        <v>44</v>
      </c>
      <c r="I309" s="154">
        <v>821.67</v>
      </c>
      <c r="J309" s="115">
        <v>547.89</v>
      </c>
    </row>
    <row r="310" spans="1:10" ht="23.25">
      <c r="A310" s="116"/>
      <c r="B310" s="118">
        <v>27</v>
      </c>
      <c r="C310" s="119">
        <v>86.3879</v>
      </c>
      <c r="D310" s="119">
        <v>86.5814</v>
      </c>
      <c r="E310" s="210">
        <f t="shared" si="13"/>
        <v>0.19350000000000023</v>
      </c>
      <c r="F310" s="151">
        <f t="shared" si="20"/>
        <v>625.4444372616208</v>
      </c>
      <c r="G310" s="115">
        <f t="shared" si="19"/>
        <v>309.38</v>
      </c>
      <c r="H310" s="118">
        <v>45</v>
      </c>
      <c r="I310" s="154">
        <v>760.6</v>
      </c>
      <c r="J310" s="115">
        <v>451.22</v>
      </c>
    </row>
    <row r="311" spans="1:10" ht="23.25">
      <c r="A311" s="116">
        <v>22531</v>
      </c>
      <c r="B311" s="118">
        <v>1</v>
      </c>
      <c r="C311" s="119">
        <v>85.461</v>
      </c>
      <c r="D311" s="119">
        <v>85.4668</v>
      </c>
      <c r="E311" s="210">
        <f t="shared" si="13"/>
        <v>0.005800000000007799</v>
      </c>
      <c r="F311" s="151">
        <f t="shared" si="20"/>
        <v>16.825737576536216</v>
      </c>
      <c r="G311" s="115">
        <f t="shared" si="19"/>
        <v>344.71</v>
      </c>
      <c r="H311" s="118">
        <v>46</v>
      </c>
      <c r="I311" s="154">
        <v>739.52</v>
      </c>
      <c r="J311" s="115">
        <v>394.81</v>
      </c>
    </row>
    <row r="312" spans="1:10" ht="23.25">
      <c r="A312" s="116"/>
      <c r="B312" s="118">
        <v>2</v>
      </c>
      <c r="C312" s="119">
        <v>87.5154</v>
      </c>
      <c r="D312" s="119">
        <v>87.5202</v>
      </c>
      <c r="E312" s="210">
        <f t="shared" si="13"/>
        <v>0.004800000000003024</v>
      </c>
      <c r="F312" s="151">
        <f t="shared" si="20"/>
        <v>13.458950201892733</v>
      </c>
      <c r="G312" s="115">
        <f t="shared" si="19"/>
        <v>356.64</v>
      </c>
      <c r="H312" s="118">
        <v>47</v>
      </c>
      <c r="I312" s="154">
        <v>724.64</v>
      </c>
      <c r="J312" s="115">
        <v>368</v>
      </c>
    </row>
    <row r="313" spans="1:10" ht="23.25">
      <c r="A313" s="116"/>
      <c r="B313" s="118">
        <v>3</v>
      </c>
      <c r="C313" s="119">
        <v>85.9073</v>
      </c>
      <c r="D313" s="119">
        <v>85.9154</v>
      </c>
      <c r="E313" s="210">
        <f t="shared" si="13"/>
        <v>0.008099999999998886</v>
      </c>
      <c r="F313" s="151">
        <f t="shared" si="20"/>
        <v>26.653504442247076</v>
      </c>
      <c r="G313" s="115">
        <f t="shared" si="19"/>
        <v>303.9</v>
      </c>
      <c r="H313" s="118">
        <v>48</v>
      </c>
      <c r="I313" s="154">
        <v>795</v>
      </c>
      <c r="J313" s="115">
        <v>491.1</v>
      </c>
    </row>
    <row r="314" spans="1:10" ht="23.25">
      <c r="A314" s="116">
        <v>22541</v>
      </c>
      <c r="B314" s="118">
        <v>4</v>
      </c>
      <c r="C314" s="119">
        <v>85.0385</v>
      </c>
      <c r="D314" s="119">
        <v>85.0427</v>
      </c>
      <c r="E314" s="210">
        <f t="shared" si="13"/>
        <v>0.004199999999997317</v>
      </c>
      <c r="F314" s="151">
        <f t="shared" si="20"/>
        <v>15.399281366859709</v>
      </c>
      <c r="G314" s="115">
        <f t="shared" si="19"/>
        <v>272.74</v>
      </c>
      <c r="H314" s="118">
        <v>49</v>
      </c>
      <c r="I314" s="154">
        <v>837.16</v>
      </c>
      <c r="J314" s="115">
        <v>564.42</v>
      </c>
    </row>
    <row r="315" spans="1:10" ht="23.25">
      <c r="A315" s="116"/>
      <c r="B315" s="118">
        <v>5</v>
      </c>
      <c r="C315" s="119">
        <v>85.0707</v>
      </c>
      <c r="D315" s="119">
        <v>85.084</v>
      </c>
      <c r="E315" s="210">
        <f t="shared" si="13"/>
        <v>0.013300000000000978</v>
      </c>
      <c r="F315" s="151">
        <f t="shared" si="20"/>
        <v>45.64642893915289</v>
      </c>
      <c r="G315" s="115">
        <f t="shared" si="19"/>
        <v>291.37</v>
      </c>
      <c r="H315" s="118">
        <v>50</v>
      </c>
      <c r="I315" s="154">
        <v>862.97</v>
      </c>
      <c r="J315" s="115">
        <v>571.6</v>
      </c>
    </row>
    <row r="316" spans="1:10" ht="23.25">
      <c r="A316" s="116"/>
      <c r="B316" s="118">
        <v>6</v>
      </c>
      <c r="C316" s="119">
        <v>87.4476</v>
      </c>
      <c r="D316" s="119">
        <v>87.4575</v>
      </c>
      <c r="E316" s="210">
        <f t="shared" si="13"/>
        <v>0.009900000000001796</v>
      </c>
      <c r="F316" s="151">
        <f t="shared" si="20"/>
        <v>29.53989377574088</v>
      </c>
      <c r="G316" s="115">
        <f t="shared" si="19"/>
        <v>335.14</v>
      </c>
      <c r="H316" s="118">
        <v>51</v>
      </c>
      <c r="I316" s="154">
        <v>710.03</v>
      </c>
      <c r="J316" s="115">
        <v>374.89</v>
      </c>
    </row>
    <row r="317" spans="1:10" ht="23.25">
      <c r="A317" s="116">
        <v>22549</v>
      </c>
      <c r="B317" s="118">
        <v>7</v>
      </c>
      <c r="C317" s="119">
        <v>86.478</v>
      </c>
      <c r="D317" s="119">
        <v>86.4808</v>
      </c>
      <c r="E317" s="210">
        <f t="shared" si="13"/>
        <v>0.0028000000000076852</v>
      </c>
      <c r="F317" s="151">
        <f t="shared" si="20"/>
        <v>8.702138239705636</v>
      </c>
      <c r="G317" s="115">
        <f t="shared" si="19"/>
        <v>321.76</v>
      </c>
      <c r="H317" s="118">
        <v>52</v>
      </c>
      <c r="I317" s="154">
        <v>869.68</v>
      </c>
      <c r="J317" s="115">
        <v>547.92</v>
      </c>
    </row>
    <row r="318" spans="1:10" ht="23.25">
      <c r="A318" s="116"/>
      <c r="B318" s="118">
        <v>8</v>
      </c>
      <c r="C318" s="119">
        <v>84.7726</v>
      </c>
      <c r="D318" s="119">
        <v>84.7797</v>
      </c>
      <c r="E318" s="210">
        <f t="shared" si="13"/>
        <v>0.007100000000008322</v>
      </c>
      <c r="F318" s="151">
        <f t="shared" si="20"/>
        <v>24.639089394809556</v>
      </c>
      <c r="G318" s="115">
        <f t="shared" si="19"/>
        <v>288.16</v>
      </c>
      <c r="H318" s="118">
        <v>53</v>
      </c>
      <c r="I318" s="154">
        <v>739.45</v>
      </c>
      <c r="J318" s="115">
        <v>451.29</v>
      </c>
    </row>
    <row r="319" spans="1:10" ht="23.25">
      <c r="A319" s="116"/>
      <c r="B319" s="118">
        <v>9</v>
      </c>
      <c r="C319" s="119">
        <v>87.6235</v>
      </c>
      <c r="D319" s="119">
        <v>87.634</v>
      </c>
      <c r="E319" s="210">
        <f t="shared" si="13"/>
        <v>0.010499999999993292</v>
      </c>
      <c r="F319" s="151">
        <f t="shared" si="20"/>
        <v>41.53809636835704</v>
      </c>
      <c r="G319" s="115">
        <f t="shared" si="19"/>
        <v>252.77999999999997</v>
      </c>
      <c r="H319" s="118">
        <v>54</v>
      </c>
      <c r="I319" s="154">
        <v>835.61</v>
      </c>
      <c r="J319" s="115">
        <v>582.83</v>
      </c>
    </row>
    <row r="320" spans="1:10" ht="23.25">
      <c r="A320" s="116">
        <v>22557</v>
      </c>
      <c r="B320" s="118">
        <v>19</v>
      </c>
      <c r="C320" s="119">
        <v>89.022</v>
      </c>
      <c r="D320" s="119">
        <v>89.0547</v>
      </c>
      <c r="E320" s="210">
        <f t="shared" si="13"/>
        <v>0.03269999999999129</v>
      </c>
      <c r="F320" s="151">
        <f t="shared" si="20"/>
        <v>110.27923917439392</v>
      </c>
      <c r="G320" s="115">
        <f t="shared" si="19"/>
        <v>296.52000000000004</v>
      </c>
      <c r="H320" s="118">
        <v>55</v>
      </c>
      <c r="I320" s="154">
        <v>749.22</v>
      </c>
      <c r="J320" s="115">
        <v>452.7</v>
      </c>
    </row>
    <row r="321" spans="1:10" ht="23.25">
      <c r="A321" s="116"/>
      <c r="B321" s="118">
        <v>20</v>
      </c>
      <c r="C321" s="119">
        <v>84.7062</v>
      </c>
      <c r="D321" s="119">
        <v>84.7392</v>
      </c>
      <c r="E321" s="210">
        <f t="shared" si="13"/>
        <v>0.03300000000000125</v>
      </c>
      <c r="F321" s="151">
        <f t="shared" si="20"/>
        <v>107.20550971347296</v>
      </c>
      <c r="G321" s="115">
        <f t="shared" si="19"/>
        <v>307.82000000000005</v>
      </c>
      <c r="H321" s="118">
        <v>56</v>
      </c>
      <c r="I321" s="154">
        <v>817.19</v>
      </c>
      <c r="J321" s="115">
        <v>509.37</v>
      </c>
    </row>
    <row r="322" spans="1:10" ht="23.25">
      <c r="A322" s="116"/>
      <c r="B322" s="118">
        <v>21</v>
      </c>
      <c r="C322" s="119">
        <v>86.4217</v>
      </c>
      <c r="D322" s="119">
        <v>86.4594</v>
      </c>
      <c r="E322" s="210">
        <f t="shared" si="13"/>
        <v>0.037700000000000955</v>
      </c>
      <c r="F322" s="151">
        <f t="shared" si="20"/>
        <v>121.58936979939672</v>
      </c>
      <c r="G322" s="115">
        <f t="shared" si="19"/>
        <v>310.06000000000006</v>
      </c>
      <c r="H322" s="118">
        <v>57</v>
      </c>
      <c r="I322" s="154">
        <v>668.57</v>
      </c>
      <c r="J322" s="115">
        <v>358.51</v>
      </c>
    </row>
    <row r="323" spans="1:10" ht="23.25">
      <c r="A323" s="116">
        <v>22571</v>
      </c>
      <c r="B323" s="118">
        <v>22</v>
      </c>
      <c r="C323" s="119">
        <v>85.159</v>
      </c>
      <c r="D323" s="119">
        <v>85.1908</v>
      </c>
      <c r="E323" s="210">
        <f t="shared" si="13"/>
        <v>0.031799999999989836</v>
      </c>
      <c r="F323" s="151">
        <f t="shared" si="20"/>
        <v>97.55798257451784</v>
      </c>
      <c r="G323" s="115">
        <f t="shared" si="19"/>
        <v>325.96000000000004</v>
      </c>
      <c r="H323" s="118">
        <v>58</v>
      </c>
      <c r="I323" s="154">
        <v>673.23</v>
      </c>
      <c r="J323" s="115">
        <v>347.27</v>
      </c>
    </row>
    <row r="324" spans="1:10" ht="23.25">
      <c r="A324" s="116"/>
      <c r="B324" s="118">
        <v>23</v>
      </c>
      <c r="C324" s="119">
        <v>87.7293</v>
      </c>
      <c r="D324" s="119">
        <v>87.7712</v>
      </c>
      <c r="E324" s="210">
        <f t="shared" si="13"/>
        <v>0.04189999999999827</v>
      </c>
      <c r="F324" s="151">
        <f t="shared" si="20"/>
        <v>125.7729483100146</v>
      </c>
      <c r="G324" s="115">
        <f t="shared" si="19"/>
        <v>333.14000000000004</v>
      </c>
      <c r="H324" s="118">
        <v>59</v>
      </c>
      <c r="I324" s="154">
        <v>735.1</v>
      </c>
      <c r="J324" s="115">
        <v>401.96</v>
      </c>
    </row>
    <row r="325" spans="1:10" ht="23.25">
      <c r="A325" s="116"/>
      <c r="B325" s="118">
        <v>24</v>
      </c>
      <c r="C325" s="119">
        <v>88.1178</v>
      </c>
      <c r="D325" s="119">
        <v>88.1479</v>
      </c>
      <c r="E325" s="210">
        <f t="shared" si="13"/>
        <v>0.030100000000004457</v>
      </c>
      <c r="F325" s="151">
        <f t="shared" si="20"/>
        <v>84.75769436545617</v>
      </c>
      <c r="G325" s="115">
        <f t="shared" si="19"/>
        <v>355.13000000000005</v>
      </c>
      <c r="H325" s="118">
        <v>60</v>
      </c>
      <c r="I325" s="154">
        <v>713.19</v>
      </c>
      <c r="J325" s="115">
        <v>358.06</v>
      </c>
    </row>
    <row r="326" spans="1:10" ht="23.25">
      <c r="A326" s="116">
        <v>22578</v>
      </c>
      <c r="B326" s="118">
        <v>25</v>
      </c>
      <c r="C326" s="119">
        <v>87.0929</v>
      </c>
      <c r="D326" s="119">
        <v>87.1438</v>
      </c>
      <c r="E326" s="210">
        <f t="shared" si="13"/>
        <v>0.05089999999999861</v>
      </c>
      <c r="F326" s="151">
        <f t="shared" si="20"/>
        <v>185.70542522528586</v>
      </c>
      <c r="G326" s="115">
        <f t="shared" si="19"/>
        <v>274.09000000000003</v>
      </c>
      <c r="H326" s="118">
        <v>61</v>
      </c>
      <c r="I326" s="154">
        <v>804.63</v>
      </c>
      <c r="J326" s="115">
        <v>530.54</v>
      </c>
    </row>
    <row r="327" spans="1:10" ht="23.25">
      <c r="A327" s="116"/>
      <c r="B327" s="118">
        <v>26</v>
      </c>
      <c r="C327" s="119">
        <v>85.8656</v>
      </c>
      <c r="D327" s="119">
        <v>85.9367</v>
      </c>
      <c r="E327" s="210">
        <f t="shared" si="13"/>
        <v>0.07110000000000127</v>
      </c>
      <c r="F327" s="151">
        <f t="shared" si="20"/>
        <v>200.14637991217563</v>
      </c>
      <c r="G327" s="115">
        <f t="shared" si="19"/>
        <v>355.24000000000007</v>
      </c>
      <c r="H327" s="118">
        <v>62</v>
      </c>
      <c r="I327" s="154">
        <v>730.07</v>
      </c>
      <c r="J327" s="115">
        <v>374.83</v>
      </c>
    </row>
    <row r="328" spans="1:10" ht="23.25">
      <c r="A328" s="116"/>
      <c r="B328" s="118">
        <v>27</v>
      </c>
      <c r="C328" s="119">
        <v>86.3676</v>
      </c>
      <c r="D328" s="119">
        <v>86.4217</v>
      </c>
      <c r="E328" s="210">
        <f t="shared" si="13"/>
        <v>0.054100000000005366</v>
      </c>
      <c r="F328" s="151">
        <f t="shared" si="20"/>
        <v>203.1543372136889</v>
      </c>
      <c r="G328" s="115">
        <f t="shared" si="19"/>
        <v>266.30000000000007</v>
      </c>
      <c r="H328" s="118">
        <v>63</v>
      </c>
      <c r="I328" s="154">
        <v>812.57</v>
      </c>
      <c r="J328" s="115">
        <v>546.27</v>
      </c>
    </row>
    <row r="329" spans="1:10" ht="23.25">
      <c r="A329" s="116">
        <v>22580</v>
      </c>
      <c r="B329" s="118">
        <v>28</v>
      </c>
      <c r="C329" s="119">
        <v>87.2691</v>
      </c>
      <c r="D329" s="119">
        <v>87.3228</v>
      </c>
      <c r="E329" s="210">
        <f t="shared" si="13"/>
        <v>0.0537000000000063</v>
      </c>
      <c r="F329" s="151">
        <f t="shared" si="20"/>
        <v>200.29092536647755</v>
      </c>
      <c r="G329" s="115">
        <f t="shared" si="19"/>
        <v>268.11</v>
      </c>
      <c r="H329" s="118">
        <v>64</v>
      </c>
      <c r="I329" s="154">
        <v>810.15</v>
      </c>
      <c r="J329" s="115">
        <v>542.04</v>
      </c>
    </row>
    <row r="330" spans="1:10" ht="23.25">
      <c r="A330" s="116"/>
      <c r="B330" s="118">
        <v>29</v>
      </c>
      <c r="C330" s="119">
        <v>85.3141</v>
      </c>
      <c r="D330" s="119">
        <v>85.3433</v>
      </c>
      <c r="E330" s="210">
        <f t="shared" si="13"/>
        <v>0.029200000000003</v>
      </c>
      <c r="F330" s="151">
        <f t="shared" si="20"/>
        <v>96.09688672415915</v>
      </c>
      <c r="G330" s="115">
        <f t="shared" si="19"/>
        <v>303.86</v>
      </c>
      <c r="H330" s="118">
        <v>65</v>
      </c>
      <c r="I330" s="154">
        <v>782.89</v>
      </c>
      <c r="J330" s="115">
        <v>479.03</v>
      </c>
    </row>
    <row r="331" spans="1:10" ht="23.25">
      <c r="A331" s="116"/>
      <c r="B331" s="118">
        <v>30</v>
      </c>
      <c r="C331" s="119">
        <v>85.0192</v>
      </c>
      <c r="D331" s="119">
        <v>85.0407</v>
      </c>
      <c r="E331" s="210">
        <f t="shared" si="13"/>
        <v>0.021500000000003183</v>
      </c>
      <c r="F331" s="151">
        <f t="shared" si="20"/>
        <v>86.15853169833768</v>
      </c>
      <c r="G331" s="115">
        <f t="shared" si="19"/>
        <v>249.53999999999996</v>
      </c>
      <c r="H331" s="118">
        <v>66</v>
      </c>
      <c r="I331" s="154">
        <v>802.16</v>
      </c>
      <c r="J331" s="115">
        <v>552.62</v>
      </c>
    </row>
    <row r="332" spans="1:10" ht="23.25">
      <c r="A332" s="116">
        <v>22590</v>
      </c>
      <c r="B332" s="118">
        <v>10</v>
      </c>
      <c r="C332" s="119">
        <v>85.1324</v>
      </c>
      <c r="D332" s="119">
        <v>85.145</v>
      </c>
      <c r="E332" s="210">
        <f t="shared" si="13"/>
        <v>0.012599999999991951</v>
      </c>
      <c r="F332" s="151">
        <f t="shared" si="20"/>
        <v>35.57513128915227</v>
      </c>
      <c r="G332" s="115">
        <f t="shared" si="19"/>
        <v>354.18</v>
      </c>
      <c r="H332" s="118">
        <v>67</v>
      </c>
      <c r="I332" s="154">
        <v>720.35</v>
      </c>
      <c r="J332" s="115">
        <v>366.17</v>
      </c>
    </row>
    <row r="333" spans="1:10" ht="23.25">
      <c r="A333" s="116"/>
      <c r="B333" s="118">
        <v>11</v>
      </c>
      <c r="C333" s="119">
        <v>86.1397</v>
      </c>
      <c r="D333" s="119">
        <v>86.1463</v>
      </c>
      <c r="E333" s="210">
        <f t="shared" si="13"/>
        <v>0.006599999999991724</v>
      </c>
      <c r="F333" s="151">
        <f t="shared" si="20"/>
        <v>19.466155434277315</v>
      </c>
      <c r="G333" s="115">
        <f t="shared" si="19"/>
        <v>339.05</v>
      </c>
      <c r="H333" s="118">
        <v>68</v>
      </c>
      <c r="I333" s="154">
        <v>703.51</v>
      </c>
      <c r="J333" s="115">
        <v>364.46</v>
      </c>
    </row>
    <row r="334" spans="1:10" ht="23.25">
      <c r="A334" s="116"/>
      <c r="B334" s="118">
        <v>12</v>
      </c>
      <c r="C334" s="119">
        <v>84.8692</v>
      </c>
      <c r="D334" s="119">
        <v>84.8777</v>
      </c>
      <c r="E334" s="210">
        <f t="shared" si="13"/>
        <v>0.008499999999997954</v>
      </c>
      <c r="F334" s="151">
        <f t="shared" si="20"/>
        <v>22.183365085987816</v>
      </c>
      <c r="G334" s="115">
        <f t="shared" si="19"/>
        <v>383.1700000000001</v>
      </c>
      <c r="H334" s="118">
        <v>69</v>
      </c>
      <c r="I334" s="154">
        <v>749.2</v>
      </c>
      <c r="J334" s="115">
        <v>366.03</v>
      </c>
    </row>
    <row r="335" spans="1:10" ht="23.25">
      <c r="A335" s="116">
        <v>22605</v>
      </c>
      <c r="B335" s="118">
        <v>13</v>
      </c>
      <c r="C335" s="119">
        <v>86.8128</v>
      </c>
      <c r="D335" s="119">
        <v>86.819</v>
      </c>
      <c r="E335" s="210">
        <f t="shared" si="13"/>
        <v>0.006200000000006867</v>
      </c>
      <c r="F335" s="151">
        <f t="shared" si="20"/>
        <v>17.722387377106298</v>
      </c>
      <c r="G335" s="115">
        <f t="shared" si="19"/>
        <v>349.84</v>
      </c>
      <c r="H335" s="118">
        <v>70</v>
      </c>
      <c r="I335" s="154">
        <v>714.51</v>
      </c>
      <c r="J335" s="115">
        <v>364.67</v>
      </c>
    </row>
    <row r="336" spans="2:10" ht="23.25">
      <c r="B336" s="118">
        <v>14</v>
      </c>
      <c r="C336" s="119">
        <v>86.021</v>
      </c>
      <c r="D336" s="119">
        <v>86.0254</v>
      </c>
      <c r="E336" s="210">
        <f t="shared" si="13"/>
        <v>0.004400000000003956</v>
      </c>
      <c r="F336" s="151">
        <f t="shared" si="20"/>
        <v>12.53454120731549</v>
      </c>
      <c r="G336" s="115">
        <f t="shared" si="19"/>
        <v>351.03</v>
      </c>
      <c r="H336" s="118">
        <v>71</v>
      </c>
      <c r="I336" s="154">
        <v>718.56</v>
      </c>
      <c r="J336" s="115">
        <v>367.53</v>
      </c>
    </row>
    <row r="337" spans="1:10" ht="23.25">
      <c r="A337" s="116"/>
      <c r="B337" s="118">
        <v>15</v>
      </c>
      <c r="C337" s="119">
        <v>87.0844</v>
      </c>
      <c r="D337" s="119">
        <v>87.0941</v>
      </c>
      <c r="E337" s="210">
        <f t="shared" si="13"/>
        <v>0.009699999999995157</v>
      </c>
      <c r="F337" s="151">
        <f t="shared" si="20"/>
        <v>27.35090934723011</v>
      </c>
      <c r="G337" s="115">
        <f t="shared" si="19"/>
        <v>354.65</v>
      </c>
      <c r="H337" s="118">
        <v>72</v>
      </c>
      <c r="I337" s="154">
        <v>725.05</v>
      </c>
      <c r="J337" s="115">
        <v>370.4</v>
      </c>
    </row>
    <row r="338" spans="1:10" ht="23.25">
      <c r="A338" s="116">
        <v>22613</v>
      </c>
      <c r="B338" s="118">
        <v>16</v>
      </c>
      <c r="C338" s="119">
        <v>86.2182</v>
      </c>
      <c r="D338" s="119">
        <v>86.2278</v>
      </c>
      <c r="E338" s="210">
        <f t="shared" si="13"/>
        <v>0.009600000000006048</v>
      </c>
      <c r="F338" s="151">
        <f t="shared" si="20"/>
        <v>25.186934277859233</v>
      </c>
      <c r="G338" s="115">
        <f t="shared" si="19"/>
        <v>381.15000000000003</v>
      </c>
      <c r="H338" s="118">
        <v>73</v>
      </c>
      <c r="I338" s="154">
        <v>755.24</v>
      </c>
      <c r="J338" s="115">
        <v>374.09</v>
      </c>
    </row>
    <row r="339" spans="1:10" ht="23.25">
      <c r="A339" s="116"/>
      <c r="B339" s="118">
        <v>17</v>
      </c>
      <c r="C339" s="119">
        <v>87.3056</v>
      </c>
      <c r="D339" s="119">
        <v>87.3095</v>
      </c>
      <c r="E339" s="210">
        <f t="shared" si="13"/>
        <v>0.003900000000001569</v>
      </c>
      <c r="F339" s="151">
        <f t="shared" si="20"/>
        <v>13.417277324806717</v>
      </c>
      <c r="G339" s="115">
        <f t="shared" si="19"/>
        <v>290.67</v>
      </c>
      <c r="H339" s="118">
        <v>74</v>
      </c>
      <c r="I339" s="154">
        <v>745.98</v>
      </c>
      <c r="J339" s="115">
        <v>455.31</v>
      </c>
    </row>
    <row r="340" spans="1:10" ht="23.25">
      <c r="A340" s="116"/>
      <c r="B340" s="118">
        <v>18</v>
      </c>
      <c r="C340" s="119">
        <v>85.2184</v>
      </c>
      <c r="D340" s="119">
        <v>85.2231</v>
      </c>
      <c r="E340" s="210">
        <f t="shared" si="13"/>
        <v>0.004699999999999704</v>
      </c>
      <c r="F340" s="151">
        <f t="shared" si="20"/>
        <v>13.539986171928165</v>
      </c>
      <c r="G340" s="115">
        <f t="shared" si="19"/>
        <v>347.12</v>
      </c>
      <c r="H340" s="118">
        <v>75</v>
      </c>
      <c r="I340" s="154">
        <v>715.85</v>
      </c>
      <c r="J340" s="115">
        <v>368.73</v>
      </c>
    </row>
    <row r="341" spans="1:10" ht="23.25">
      <c r="A341" s="116">
        <v>22624</v>
      </c>
      <c r="B341" s="118">
        <v>19</v>
      </c>
      <c r="C341" s="119">
        <v>88.9875</v>
      </c>
      <c r="D341" s="119">
        <v>88.9928</v>
      </c>
      <c r="E341" s="210">
        <f t="shared" si="13"/>
        <v>0.0053000000000054115</v>
      </c>
      <c r="F341" s="151">
        <f t="shared" si="20"/>
        <v>15.921175162983005</v>
      </c>
      <c r="G341" s="115">
        <f t="shared" si="19"/>
        <v>332.88999999999993</v>
      </c>
      <c r="H341" s="118">
        <v>76</v>
      </c>
      <c r="I341" s="154">
        <v>829.18</v>
      </c>
      <c r="J341" s="115">
        <v>496.29</v>
      </c>
    </row>
    <row r="342" spans="1:10" ht="23.25">
      <c r="A342" s="116"/>
      <c r="B342" s="118">
        <v>20</v>
      </c>
      <c r="C342" s="119">
        <v>84.6773</v>
      </c>
      <c r="D342" s="119">
        <v>84.6815</v>
      </c>
      <c r="E342" s="210">
        <f t="shared" si="13"/>
        <v>0.004199999999997317</v>
      </c>
      <c r="F342" s="151">
        <f t="shared" si="20"/>
        <v>14.12619399972191</v>
      </c>
      <c r="G342" s="115">
        <f t="shared" si="19"/>
        <v>297.31999999999994</v>
      </c>
      <c r="H342" s="118">
        <v>77</v>
      </c>
      <c r="I342" s="154">
        <v>853.65</v>
      </c>
      <c r="J342" s="115">
        <v>556.33</v>
      </c>
    </row>
    <row r="343" spans="1:10" ht="23.25">
      <c r="A343" s="116"/>
      <c r="B343" s="118">
        <v>21</v>
      </c>
      <c r="C343" s="119">
        <v>86.3681</v>
      </c>
      <c r="D343" s="119">
        <v>86.3741</v>
      </c>
      <c r="E343" s="210">
        <f t="shared" si="13"/>
        <v>0.006000000000000227</v>
      </c>
      <c r="F343" s="151">
        <f t="shared" si="20"/>
        <v>19.440754301267628</v>
      </c>
      <c r="G343" s="115">
        <f t="shared" si="19"/>
        <v>308.63</v>
      </c>
      <c r="H343" s="118">
        <v>78</v>
      </c>
      <c r="I343" s="154">
        <v>671.26</v>
      </c>
      <c r="J343" s="115">
        <v>362.63</v>
      </c>
    </row>
    <row r="344" spans="1:10" ht="23.25">
      <c r="A344" s="116">
        <v>22635</v>
      </c>
      <c r="B344" s="118">
        <v>22</v>
      </c>
      <c r="C344" s="119">
        <v>85.1393</v>
      </c>
      <c r="D344" s="119">
        <v>85.1409</v>
      </c>
      <c r="E344" s="210">
        <f t="shared" si="13"/>
        <v>0.001599999999996271</v>
      </c>
      <c r="F344" s="151">
        <f t="shared" si="20"/>
        <v>5.333333333320904</v>
      </c>
      <c r="G344" s="115">
        <f t="shared" si="19"/>
        <v>300</v>
      </c>
      <c r="H344" s="118">
        <v>79</v>
      </c>
      <c r="I344" s="154">
        <v>864.91</v>
      </c>
      <c r="J344" s="115">
        <v>564.91</v>
      </c>
    </row>
    <row r="345" spans="1:10" ht="23.25">
      <c r="A345" s="116"/>
      <c r="B345" s="118">
        <v>23</v>
      </c>
      <c r="C345" s="119">
        <v>87.7288</v>
      </c>
      <c r="D345" s="119">
        <v>87.733</v>
      </c>
      <c r="E345" s="210">
        <f t="shared" si="13"/>
        <v>0.004199999999997317</v>
      </c>
      <c r="F345" s="151">
        <f t="shared" si="20"/>
        <v>12.88264523648033</v>
      </c>
      <c r="G345" s="115">
        <f t="shared" si="19"/>
        <v>326.02</v>
      </c>
      <c r="H345" s="118">
        <v>80</v>
      </c>
      <c r="I345" s="154">
        <v>669.5</v>
      </c>
      <c r="J345" s="115">
        <v>343.48</v>
      </c>
    </row>
    <row r="346" spans="1:10" ht="23.25">
      <c r="A346" s="116"/>
      <c r="B346" s="118">
        <v>24</v>
      </c>
      <c r="C346" s="119">
        <v>88.11</v>
      </c>
      <c r="D346" s="119">
        <v>88.1131</v>
      </c>
      <c r="E346" s="210">
        <f t="shared" si="13"/>
        <v>0.0031000000000034333</v>
      </c>
      <c r="F346" s="151">
        <f t="shared" si="20"/>
        <v>10.478637101147353</v>
      </c>
      <c r="G346" s="115">
        <f t="shared" si="19"/>
        <v>295.84000000000003</v>
      </c>
      <c r="H346" s="118">
        <v>81</v>
      </c>
      <c r="I346" s="154">
        <v>664.09</v>
      </c>
      <c r="J346" s="115">
        <v>368.25</v>
      </c>
    </row>
    <row r="347" spans="1:10" ht="23.25">
      <c r="A347" s="116">
        <v>22654</v>
      </c>
      <c r="B347" s="118">
        <v>7</v>
      </c>
      <c r="C347" s="119">
        <v>86.4312</v>
      </c>
      <c r="D347" s="119">
        <v>86.4378</v>
      </c>
      <c r="E347" s="210">
        <f t="shared" si="13"/>
        <v>0.006599999999991724</v>
      </c>
      <c r="F347" s="151">
        <f t="shared" si="20"/>
        <v>22.714757709222614</v>
      </c>
      <c r="G347" s="115">
        <f t="shared" si="19"/>
        <v>290.56000000000006</v>
      </c>
      <c r="H347" s="118">
        <v>82</v>
      </c>
      <c r="I347" s="154">
        <v>842.34</v>
      </c>
      <c r="J347" s="115">
        <v>551.78</v>
      </c>
    </row>
    <row r="348" spans="1:10" ht="23.25">
      <c r="A348" s="116"/>
      <c r="B348" s="118">
        <v>8</v>
      </c>
      <c r="C348" s="119">
        <v>84.7991</v>
      </c>
      <c r="D348" s="119">
        <v>84.8015</v>
      </c>
      <c r="E348" s="210">
        <f t="shared" si="13"/>
        <v>0.0024000000000086175</v>
      </c>
      <c r="F348" s="151">
        <f t="shared" si="20"/>
        <v>7.175960532242839</v>
      </c>
      <c r="G348" s="115">
        <f t="shared" si="19"/>
        <v>334.45</v>
      </c>
      <c r="H348" s="118">
        <v>83</v>
      </c>
      <c r="I348" s="154">
        <v>712.38</v>
      </c>
      <c r="J348" s="115">
        <v>377.93</v>
      </c>
    </row>
    <row r="349" spans="1:10" ht="23.25">
      <c r="A349" s="116"/>
      <c r="B349" s="118">
        <v>9</v>
      </c>
      <c r="C349" s="119">
        <v>87.6373</v>
      </c>
      <c r="D349" s="119">
        <v>87.643</v>
      </c>
      <c r="E349" s="210">
        <f t="shared" si="13"/>
        <v>0.005700000000004479</v>
      </c>
      <c r="F349" s="151">
        <f t="shared" si="20"/>
        <v>17.149562234872217</v>
      </c>
      <c r="G349" s="115">
        <f t="shared" si="19"/>
        <v>332.37</v>
      </c>
      <c r="H349" s="118">
        <v>84</v>
      </c>
      <c r="I349" s="154">
        <v>721.38</v>
      </c>
      <c r="J349" s="115">
        <v>389.01</v>
      </c>
    </row>
    <row r="350" spans="1:10" ht="23.25">
      <c r="A350" s="116">
        <v>22661</v>
      </c>
      <c r="B350" s="118">
        <v>10</v>
      </c>
      <c r="C350" s="119">
        <v>85.0976</v>
      </c>
      <c r="D350" s="119">
        <v>85.1064</v>
      </c>
      <c r="E350" s="210">
        <f t="shared" si="13"/>
        <v>0.008799999999993702</v>
      </c>
      <c r="F350" s="151">
        <f t="shared" si="20"/>
        <v>26.724164110643212</v>
      </c>
      <c r="G350" s="115">
        <f t="shared" si="19"/>
        <v>329.28999999999996</v>
      </c>
      <c r="H350" s="118">
        <v>85</v>
      </c>
      <c r="I350" s="154">
        <v>700.26</v>
      </c>
      <c r="J350" s="115">
        <v>370.97</v>
      </c>
    </row>
    <row r="351" spans="1:10" ht="23.25">
      <c r="A351" s="116"/>
      <c r="B351" s="118">
        <v>11</v>
      </c>
      <c r="C351" s="119">
        <v>86.0871</v>
      </c>
      <c r="D351" s="119">
        <v>86.0984</v>
      </c>
      <c r="E351" s="210">
        <f t="shared" si="13"/>
        <v>0.011299999999991428</v>
      </c>
      <c r="F351" s="151">
        <f t="shared" si="20"/>
        <v>32.79069092594942</v>
      </c>
      <c r="G351" s="115">
        <f t="shared" si="19"/>
        <v>344.61</v>
      </c>
      <c r="H351" s="118">
        <v>86</v>
      </c>
      <c r="I351" s="154">
        <v>670.62</v>
      </c>
      <c r="J351" s="115">
        <v>326.01</v>
      </c>
    </row>
    <row r="352" spans="1:10" ht="23.25">
      <c r="A352" s="116"/>
      <c r="B352" s="118">
        <v>12</v>
      </c>
      <c r="C352" s="119">
        <v>84.7963</v>
      </c>
      <c r="D352" s="119">
        <v>84.8069</v>
      </c>
      <c r="E352" s="210">
        <f t="shared" si="13"/>
        <v>0.010599999999996612</v>
      </c>
      <c r="F352" s="151">
        <f t="shared" si="20"/>
        <v>36.85290129679315</v>
      </c>
      <c r="G352" s="115">
        <f t="shared" si="19"/>
        <v>287.63</v>
      </c>
      <c r="H352" s="118">
        <v>87</v>
      </c>
      <c r="I352" s="154">
        <v>817.45</v>
      </c>
      <c r="J352" s="115">
        <v>529.82</v>
      </c>
    </row>
    <row r="353" spans="1:10" ht="23.25">
      <c r="A353" s="116">
        <v>22685</v>
      </c>
      <c r="B353" s="118">
        <v>10</v>
      </c>
      <c r="C353" s="119">
        <v>85.0821</v>
      </c>
      <c r="D353" s="119">
        <v>85.0859</v>
      </c>
      <c r="E353" s="210">
        <f t="shared" si="13"/>
        <v>0.0037999999999982492</v>
      </c>
      <c r="F353" s="151">
        <f t="shared" si="20"/>
        <v>12.569047067767832</v>
      </c>
      <c r="G353" s="115">
        <f t="shared" si="19"/>
        <v>302.33000000000004</v>
      </c>
      <c r="H353" s="118">
        <v>88</v>
      </c>
      <c r="I353" s="154">
        <v>874.64</v>
      </c>
      <c r="J353" s="115">
        <v>572.31</v>
      </c>
    </row>
    <row r="354" spans="1:10" ht="23.25">
      <c r="A354" s="116"/>
      <c r="B354" s="118">
        <v>11</v>
      </c>
      <c r="C354" s="119">
        <v>86.0736</v>
      </c>
      <c r="D354" s="119">
        <v>86.0806</v>
      </c>
      <c r="E354" s="210">
        <f t="shared" si="13"/>
        <v>0.007000000000005002</v>
      </c>
      <c r="F354" s="151">
        <f t="shared" si="20"/>
        <v>20.09127177751787</v>
      </c>
      <c r="G354" s="115">
        <f t="shared" si="19"/>
        <v>348.41</v>
      </c>
      <c r="H354" s="118">
        <v>89</v>
      </c>
      <c r="I354" s="154">
        <v>854.86</v>
      </c>
      <c r="J354" s="115">
        <v>506.45</v>
      </c>
    </row>
    <row r="355" spans="1:10" ht="23.25">
      <c r="A355" s="116"/>
      <c r="B355" s="118">
        <v>12</v>
      </c>
      <c r="C355" s="119">
        <v>84.8057</v>
      </c>
      <c r="D355" s="119">
        <v>84.8069</v>
      </c>
      <c r="E355" s="210">
        <f t="shared" si="13"/>
        <v>0.0011999999999972033</v>
      </c>
      <c r="F355" s="151">
        <f t="shared" si="20"/>
        <v>4.228925852823525</v>
      </c>
      <c r="G355" s="115">
        <f t="shared" si="19"/>
        <v>283.76</v>
      </c>
      <c r="H355" s="118">
        <v>90</v>
      </c>
      <c r="I355" s="154">
        <v>692.12</v>
      </c>
      <c r="J355" s="115">
        <v>408.36</v>
      </c>
    </row>
    <row r="356" spans="1:10" ht="23.25">
      <c r="A356" s="116">
        <v>22695</v>
      </c>
      <c r="B356" s="118">
        <v>13</v>
      </c>
      <c r="C356" s="119">
        <v>86.7147</v>
      </c>
      <c r="D356" s="119">
        <v>86.7206</v>
      </c>
      <c r="E356" s="210">
        <f t="shared" si="13"/>
        <v>0.005900000000011119</v>
      </c>
      <c r="F356" s="151">
        <f t="shared" si="20"/>
        <v>18.223938223972567</v>
      </c>
      <c r="G356" s="115">
        <f t="shared" si="19"/>
        <v>323.75</v>
      </c>
      <c r="H356" s="118">
        <v>91</v>
      </c>
      <c r="I356" s="154">
        <v>880.95</v>
      </c>
      <c r="J356" s="115">
        <v>557.2</v>
      </c>
    </row>
    <row r="357" spans="1:10" ht="23.25">
      <c r="A357" s="116"/>
      <c r="B357" s="118">
        <v>14</v>
      </c>
      <c r="C357" s="119">
        <v>85.9409</v>
      </c>
      <c r="D357" s="119">
        <v>85.9466</v>
      </c>
      <c r="E357" s="210">
        <f t="shared" si="13"/>
        <v>0.005700000000004479</v>
      </c>
      <c r="F357" s="151">
        <f t="shared" si="20"/>
        <v>16.211143027799206</v>
      </c>
      <c r="G357" s="115">
        <f t="shared" si="19"/>
        <v>351.61</v>
      </c>
      <c r="H357" s="118">
        <v>92</v>
      </c>
      <c r="I357" s="154">
        <v>816.08</v>
      </c>
      <c r="J357" s="115">
        <v>464.47</v>
      </c>
    </row>
    <row r="358" spans="1:10" ht="23.25">
      <c r="A358" s="116"/>
      <c r="B358" s="118">
        <v>15</v>
      </c>
      <c r="C358" s="119">
        <v>86.9964</v>
      </c>
      <c r="D358" s="119">
        <v>86.9964</v>
      </c>
      <c r="E358" s="210">
        <f t="shared" si="13"/>
        <v>0</v>
      </c>
      <c r="F358" s="151">
        <f t="shared" si="20"/>
        <v>0</v>
      </c>
      <c r="G358" s="115">
        <f t="shared" si="19"/>
        <v>348.31</v>
      </c>
      <c r="H358" s="118">
        <v>93</v>
      </c>
      <c r="I358" s="154">
        <v>795.51</v>
      </c>
      <c r="J358" s="115">
        <v>447.2</v>
      </c>
    </row>
    <row r="359" spans="1:10" ht="23.25">
      <c r="A359" s="116">
        <v>22703</v>
      </c>
      <c r="B359" s="118">
        <v>16</v>
      </c>
      <c r="C359" s="119">
        <v>86.1526</v>
      </c>
      <c r="D359" s="119">
        <v>86.157</v>
      </c>
      <c r="E359" s="210">
        <f t="shared" si="13"/>
        <v>0.0043999999999897454</v>
      </c>
      <c r="F359" s="151">
        <f t="shared" si="20"/>
        <v>14.004710675376359</v>
      </c>
      <c r="G359" s="115">
        <f t="shared" si="19"/>
        <v>314.18000000000006</v>
      </c>
      <c r="H359" s="118">
        <v>94</v>
      </c>
      <c r="I359" s="154">
        <v>816.96</v>
      </c>
      <c r="J359" s="115">
        <v>502.78</v>
      </c>
    </row>
    <row r="360" spans="1:10" ht="23.25">
      <c r="A360" s="116"/>
      <c r="B360" s="118">
        <v>17</v>
      </c>
      <c r="C360" s="119">
        <v>87.2282</v>
      </c>
      <c r="D360" s="119">
        <v>87.2361</v>
      </c>
      <c r="E360" s="210">
        <f t="shared" si="13"/>
        <v>0.007899999999992247</v>
      </c>
      <c r="F360" s="151">
        <f aca="true" t="shared" si="21" ref="F360:F370">((10^6)*E360/G360)</f>
        <v>292.0517560071076</v>
      </c>
      <c r="G360" s="115">
        <f t="shared" si="19"/>
        <v>27.049999999999955</v>
      </c>
      <c r="H360" s="118">
        <v>95</v>
      </c>
      <c r="I360" s="154">
        <v>698.38</v>
      </c>
      <c r="J360" s="115">
        <v>671.33</v>
      </c>
    </row>
    <row r="361" spans="1:10" ht="23.25">
      <c r="A361" s="116"/>
      <c r="B361" s="118">
        <v>18</v>
      </c>
      <c r="C361" s="119">
        <v>85.1286</v>
      </c>
      <c r="D361" s="119">
        <v>85.1314</v>
      </c>
      <c r="E361" s="210">
        <f t="shared" si="13"/>
        <v>0.0027999999999934744</v>
      </c>
      <c r="F361" s="151">
        <f t="shared" si="21"/>
        <v>8.663634394608353</v>
      </c>
      <c r="G361" s="115">
        <f t="shared" si="19"/>
        <v>323.19000000000005</v>
      </c>
      <c r="H361" s="118">
        <v>96</v>
      </c>
      <c r="I361" s="154">
        <v>682.59</v>
      </c>
      <c r="J361" s="115">
        <v>359.4</v>
      </c>
    </row>
    <row r="362" spans="1:10" ht="23.25">
      <c r="A362" s="116">
        <v>22713</v>
      </c>
      <c r="B362" s="118">
        <v>10</v>
      </c>
      <c r="C362" s="119">
        <v>85.0924</v>
      </c>
      <c r="D362" s="119">
        <v>85.0976</v>
      </c>
      <c r="E362" s="210">
        <f t="shared" si="13"/>
        <v>0.005200000000002092</v>
      </c>
      <c r="F362" s="151">
        <f t="shared" si="21"/>
        <v>18.002423403157664</v>
      </c>
      <c r="G362" s="115">
        <f t="shared" si="19"/>
        <v>288.85</v>
      </c>
      <c r="H362" s="118">
        <v>97</v>
      </c>
      <c r="I362" s="154">
        <v>823.59</v>
      </c>
      <c r="J362" s="115">
        <v>534.74</v>
      </c>
    </row>
    <row r="363" spans="1:10" ht="23.25">
      <c r="A363" s="116"/>
      <c r="B363" s="118">
        <v>11</v>
      </c>
      <c r="C363" s="119">
        <v>86.1218</v>
      </c>
      <c r="D363" s="119">
        <v>86.1284</v>
      </c>
      <c r="E363" s="210">
        <f t="shared" si="13"/>
        <v>0.0066000000000059345</v>
      </c>
      <c r="F363" s="151">
        <f t="shared" si="21"/>
        <v>20.884093282302107</v>
      </c>
      <c r="G363" s="115">
        <f t="shared" si="19"/>
        <v>316.03</v>
      </c>
      <c r="H363" s="118">
        <v>98</v>
      </c>
      <c r="I363" s="154">
        <v>708.68</v>
      </c>
      <c r="J363" s="115">
        <v>392.65</v>
      </c>
    </row>
    <row r="364" spans="1:10" ht="23.25">
      <c r="A364" s="116"/>
      <c r="B364" s="118">
        <v>12</v>
      </c>
      <c r="C364" s="119">
        <v>84.8295</v>
      </c>
      <c r="D364" s="119">
        <v>84.8325</v>
      </c>
      <c r="E364" s="210">
        <f t="shared" si="13"/>
        <v>0.0030000000000001137</v>
      </c>
      <c r="F364" s="151">
        <f t="shared" si="21"/>
        <v>9.30319099451147</v>
      </c>
      <c r="G364" s="115">
        <f t="shared" si="19"/>
        <v>322.47</v>
      </c>
      <c r="H364" s="118">
        <v>99</v>
      </c>
      <c r="I364" s="154">
        <v>663.97</v>
      </c>
      <c r="J364" s="115">
        <v>341.5</v>
      </c>
    </row>
    <row r="365" spans="1:10" ht="23.25">
      <c r="A365" s="116">
        <v>22724</v>
      </c>
      <c r="B365" s="118">
        <v>13</v>
      </c>
      <c r="C365" s="119">
        <v>86.7583</v>
      </c>
      <c r="D365" s="119">
        <v>86.7684</v>
      </c>
      <c r="E365" s="210">
        <f t="shared" si="13"/>
        <v>0.010099999999994225</v>
      </c>
      <c r="F365" s="151">
        <f t="shared" si="21"/>
        <v>34.71864150422545</v>
      </c>
      <c r="G365" s="115">
        <f t="shared" si="19"/>
        <v>290.90999999999997</v>
      </c>
      <c r="H365" s="118">
        <v>100</v>
      </c>
      <c r="I365" s="154">
        <v>691.8</v>
      </c>
      <c r="J365" s="115">
        <v>400.89</v>
      </c>
    </row>
    <row r="366" spans="1:10" ht="23.25">
      <c r="A366" s="116"/>
      <c r="B366" s="118">
        <v>14</v>
      </c>
      <c r="C366" s="119">
        <v>85.9634</v>
      </c>
      <c r="D366" s="119">
        <v>85.9703</v>
      </c>
      <c r="E366" s="210">
        <f t="shared" si="13"/>
        <v>0.0069000000000016826</v>
      </c>
      <c r="F366" s="151">
        <f t="shared" si="21"/>
        <v>22.92663476874563</v>
      </c>
      <c r="G366" s="115">
        <f t="shared" si="19"/>
        <v>300.9599999999999</v>
      </c>
      <c r="H366" s="118">
        <v>101</v>
      </c>
      <c r="I366" s="154">
        <v>827.29</v>
      </c>
      <c r="J366" s="115">
        <v>526.33</v>
      </c>
    </row>
    <row r="367" spans="1:10" ht="23.25">
      <c r="A367" s="116"/>
      <c r="B367" s="118">
        <v>15</v>
      </c>
      <c r="C367" s="119">
        <v>86.9736</v>
      </c>
      <c r="D367" s="119">
        <v>86.9886</v>
      </c>
      <c r="E367" s="210">
        <f t="shared" si="13"/>
        <v>0.015000000000000568</v>
      </c>
      <c r="F367" s="151">
        <f t="shared" si="21"/>
        <v>47.51045229950768</v>
      </c>
      <c r="G367" s="115">
        <f t="shared" si="19"/>
        <v>315.72</v>
      </c>
      <c r="H367" s="118">
        <v>102</v>
      </c>
      <c r="I367" s="154">
        <v>816.23</v>
      </c>
      <c r="J367" s="115">
        <v>500.51</v>
      </c>
    </row>
    <row r="368" spans="1:10" ht="23.25">
      <c r="A368" s="116">
        <v>22731</v>
      </c>
      <c r="B368" s="118">
        <v>16</v>
      </c>
      <c r="C368" s="119">
        <v>86.1436</v>
      </c>
      <c r="D368" s="119">
        <v>86.1503</v>
      </c>
      <c r="E368" s="210">
        <f t="shared" si="13"/>
        <v>0.006699999999995043</v>
      </c>
      <c r="F368" s="151">
        <f t="shared" si="21"/>
        <v>22.892677759917458</v>
      </c>
      <c r="G368" s="115">
        <f t="shared" si="19"/>
        <v>292.67</v>
      </c>
      <c r="H368" s="118">
        <v>103</v>
      </c>
      <c r="I368" s="154">
        <v>639.63</v>
      </c>
      <c r="J368" s="115">
        <v>346.96</v>
      </c>
    </row>
    <row r="369" spans="1:10" ht="23.25">
      <c r="A369" s="116"/>
      <c r="B369" s="118">
        <v>17</v>
      </c>
      <c r="C369" s="119">
        <v>87.228</v>
      </c>
      <c r="D369" s="119">
        <v>87.2348</v>
      </c>
      <c r="E369" s="210">
        <f t="shared" si="13"/>
        <v>0.006800000000012574</v>
      </c>
      <c r="F369" s="151">
        <f t="shared" si="21"/>
        <v>22.610893130320456</v>
      </c>
      <c r="G369" s="115">
        <f t="shared" si="19"/>
        <v>300.74</v>
      </c>
      <c r="H369" s="118">
        <v>104</v>
      </c>
      <c r="I369" s="154">
        <v>696</v>
      </c>
      <c r="J369" s="115">
        <v>395.26</v>
      </c>
    </row>
    <row r="370" spans="1:10" ht="24" thickBot="1">
      <c r="A370" s="200"/>
      <c r="B370" s="201">
        <v>18</v>
      </c>
      <c r="C370" s="202">
        <v>85.138</v>
      </c>
      <c r="D370" s="202">
        <v>85.148</v>
      </c>
      <c r="E370" s="211">
        <f t="shared" si="13"/>
        <v>0.009999999999990905</v>
      </c>
      <c r="F370" s="204">
        <f t="shared" si="21"/>
        <v>30.699330754561633</v>
      </c>
      <c r="G370" s="203">
        <f t="shared" si="19"/>
        <v>325.73999999999995</v>
      </c>
      <c r="H370" s="201">
        <v>105</v>
      </c>
      <c r="I370" s="205">
        <v>703.05</v>
      </c>
      <c r="J370" s="203">
        <v>377.31</v>
      </c>
    </row>
    <row r="371" spans="1:10" ht="21.75">
      <c r="A371" s="163"/>
      <c r="B371" s="164"/>
      <c r="C371" s="165"/>
      <c r="D371" s="165"/>
      <c r="E371" s="212"/>
      <c r="F371" s="199"/>
      <c r="G371" s="199"/>
      <c r="H371" s="164"/>
      <c r="I371" s="167"/>
      <c r="J371" s="199"/>
    </row>
    <row r="372" spans="1:10" ht="21.75">
      <c r="A372" s="116"/>
      <c r="B372" s="118"/>
      <c r="C372" s="119"/>
      <c r="D372" s="119"/>
      <c r="E372" s="210"/>
      <c r="F372" s="115"/>
      <c r="G372" s="115"/>
      <c r="H372" s="118"/>
      <c r="I372" s="154"/>
      <c r="J372" s="115"/>
    </row>
    <row r="373" spans="1:10" ht="21.75">
      <c r="A373" s="116"/>
      <c r="B373" s="118"/>
      <c r="C373" s="119"/>
      <c r="D373" s="119"/>
      <c r="E373" s="210"/>
      <c r="F373" s="115"/>
      <c r="G373" s="115"/>
      <c r="H373" s="118"/>
      <c r="I373" s="154"/>
      <c r="J373" s="115"/>
    </row>
    <row r="374" spans="1:10" ht="21.75">
      <c r="A374" s="116"/>
      <c r="B374" s="118"/>
      <c r="C374" s="119"/>
      <c r="D374" s="119"/>
      <c r="E374" s="210"/>
      <c r="F374" s="115"/>
      <c r="G374" s="115"/>
      <c r="H374" s="118"/>
      <c r="I374" s="154"/>
      <c r="J374" s="115"/>
    </row>
    <row r="375" spans="1:10" ht="21.75">
      <c r="A375" s="116"/>
      <c r="B375" s="118"/>
      <c r="C375" s="119"/>
      <c r="D375" s="119"/>
      <c r="E375" s="210"/>
      <c r="F375" s="115"/>
      <c r="G375" s="115"/>
      <c r="H375" s="118"/>
      <c r="I375" s="154"/>
      <c r="J375" s="115"/>
    </row>
    <row r="376" spans="1:10" ht="21.75">
      <c r="A376" s="116"/>
      <c r="B376" s="118"/>
      <c r="C376" s="119"/>
      <c r="D376" s="119"/>
      <c r="E376" s="210"/>
      <c r="F376" s="115"/>
      <c r="G376" s="115"/>
      <c r="H376" s="118"/>
      <c r="I376" s="154"/>
      <c r="J376" s="115"/>
    </row>
    <row r="377" spans="1:10" ht="21.75">
      <c r="A377" s="116"/>
      <c r="B377" s="118"/>
      <c r="C377" s="119"/>
      <c r="D377" s="119"/>
      <c r="E377" s="210"/>
      <c r="F377" s="115"/>
      <c r="G377" s="115"/>
      <c r="H377" s="118"/>
      <c r="I377" s="154"/>
      <c r="J377" s="115"/>
    </row>
    <row r="378" spans="1:10" ht="21.75">
      <c r="A378" s="116"/>
      <c r="B378" s="118"/>
      <c r="C378" s="119"/>
      <c r="D378" s="119"/>
      <c r="E378" s="210"/>
      <c r="F378" s="115"/>
      <c r="G378" s="115"/>
      <c r="H378" s="118"/>
      <c r="I378" s="154"/>
      <c r="J378" s="115"/>
    </row>
    <row r="379" spans="1:10" ht="21.75">
      <c r="A379" s="116"/>
      <c r="B379" s="118"/>
      <c r="C379" s="119"/>
      <c r="D379" s="119"/>
      <c r="E379" s="210"/>
      <c r="F379" s="115"/>
      <c r="G379" s="115"/>
      <c r="H379" s="115"/>
      <c r="I379" s="154"/>
      <c r="J379" s="115"/>
    </row>
    <row r="380" spans="1:10" ht="21.75">
      <c r="A380" s="116"/>
      <c r="B380" s="118"/>
      <c r="C380" s="119"/>
      <c r="D380" s="119"/>
      <c r="E380" s="210"/>
      <c r="F380" s="115"/>
      <c r="G380" s="115"/>
      <c r="H380" s="115"/>
      <c r="I380" s="154"/>
      <c r="J380" s="115"/>
    </row>
    <row r="381" spans="1:10" ht="21.75">
      <c r="A381" s="116"/>
      <c r="B381" s="118"/>
      <c r="C381" s="119"/>
      <c r="D381" s="119"/>
      <c r="E381" s="210"/>
      <c r="F381" s="115"/>
      <c r="G381" s="115"/>
      <c r="H381" s="115"/>
      <c r="I381" s="154"/>
      <c r="J381" s="115"/>
    </row>
    <row r="382" spans="1:10" ht="21.75">
      <c r="A382" s="116"/>
      <c r="B382" s="118"/>
      <c r="C382" s="119"/>
      <c r="D382" s="119"/>
      <c r="E382" s="210"/>
      <c r="F382" s="115"/>
      <c r="G382" s="115"/>
      <c r="H382" s="115"/>
      <c r="I382" s="154"/>
      <c r="J382" s="115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2:T1410"/>
  <sheetViews>
    <sheetView zoomScale="90" zoomScaleNormal="90" zoomScalePageLayoutView="0" workbookViewId="0" topLeftCell="A344">
      <selection activeCell="C364" sqref="C364"/>
    </sheetView>
  </sheetViews>
  <sheetFormatPr defaultColWidth="9.140625" defaultRowHeight="21.75"/>
  <cols>
    <col min="1" max="1" width="6.7109375" style="1" customWidth="1"/>
    <col min="2" max="2" width="9.28125" style="2" customWidth="1"/>
    <col min="3" max="3" width="12.28125" style="95" customWidth="1"/>
    <col min="4" max="4" width="12.00390625" style="79" customWidth="1"/>
    <col min="5" max="5" width="12.57421875" style="1" customWidth="1"/>
    <col min="6" max="6" width="12.57421875" style="79" customWidth="1"/>
    <col min="7" max="7" width="12.57421875" style="1" customWidth="1"/>
    <col min="8" max="8" width="12.57421875" style="79" customWidth="1"/>
    <col min="9" max="9" width="13.7109375" style="2" customWidth="1"/>
    <col min="10" max="12" width="10.7109375" style="79" customWidth="1"/>
    <col min="13" max="13" width="10.28125" style="1" customWidth="1"/>
    <col min="14" max="14" width="12.7109375" style="1" customWidth="1"/>
    <col min="15" max="16" width="9.140625" style="1" customWidth="1"/>
    <col min="17" max="17" width="10.421875" style="1" bestFit="1" customWidth="1"/>
    <col min="18" max="16384" width="9.140625" style="1" customWidth="1"/>
  </cols>
  <sheetData>
    <row r="1" ht="24"/>
    <row r="2" spans="3:14" ht="29.25">
      <c r="C2" s="94" t="s">
        <v>0</v>
      </c>
      <c r="D2" s="85"/>
      <c r="E2" s="3"/>
      <c r="F2" s="85"/>
      <c r="G2" s="3"/>
      <c r="H2" s="85"/>
      <c r="J2" s="85"/>
      <c r="K2" s="85"/>
      <c r="L2" s="85"/>
      <c r="M2" s="3"/>
      <c r="N2" s="3"/>
    </row>
    <row r="3" spans="3:8" ht="24">
      <c r="C3" s="95" t="s">
        <v>161</v>
      </c>
      <c r="H3" s="79" t="s">
        <v>1</v>
      </c>
    </row>
    <row r="4" spans="3:8" ht="24">
      <c r="C4" s="95" t="s">
        <v>160</v>
      </c>
      <c r="H4" s="79" t="s">
        <v>2</v>
      </c>
    </row>
    <row r="5" spans="3:8" ht="27.75" thickBot="1">
      <c r="C5" s="95" t="s">
        <v>157</v>
      </c>
      <c r="H5" s="79" t="s">
        <v>3</v>
      </c>
    </row>
    <row r="6" spans="3:14" ht="0.75" customHeight="1">
      <c r="C6" s="96" t="s">
        <v>4</v>
      </c>
      <c r="D6" s="194" t="s">
        <v>5</v>
      </c>
      <c r="E6" s="4" t="s">
        <v>6</v>
      </c>
      <c r="F6" s="197"/>
      <c r="G6" s="5" t="s">
        <v>78</v>
      </c>
      <c r="H6" s="198" t="s">
        <v>8</v>
      </c>
      <c r="I6" s="6" t="s">
        <v>9</v>
      </c>
      <c r="J6" s="86"/>
      <c r="K6" s="86"/>
      <c r="L6" s="86"/>
      <c r="M6" s="10"/>
      <c r="N6" s="10"/>
    </row>
    <row r="7" spans="3:14" ht="72" hidden="1">
      <c r="C7" s="97"/>
      <c r="D7" s="195" t="s">
        <v>10</v>
      </c>
      <c r="E7" s="7" t="s">
        <v>11</v>
      </c>
      <c r="F7" s="195" t="s">
        <v>12</v>
      </c>
      <c r="G7" s="8" t="s">
        <v>13</v>
      </c>
      <c r="H7" s="195" t="s">
        <v>14</v>
      </c>
      <c r="I7" s="88"/>
      <c r="J7" s="13"/>
      <c r="K7" s="13"/>
      <c r="L7" s="13"/>
      <c r="M7" s="11"/>
      <c r="N7" s="11"/>
    </row>
    <row r="8" spans="3:14" ht="24" hidden="1">
      <c r="C8" s="98" t="s">
        <v>15</v>
      </c>
      <c r="D8" s="196" t="s">
        <v>16</v>
      </c>
      <c r="E8" s="14" t="s">
        <v>17</v>
      </c>
      <c r="F8" s="196" t="s">
        <v>18</v>
      </c>
      <c r="G8" s="14" t="s">
        <v>19</v>
      </c>
      <c r="H8" s="196" t="s">
        <v>20</v>
      </c>
      <c r="I8" s="15" t="s">
        <v>21</v>
      </c>
      <c r="J8" s="87"/>
      <c r="K8" s="87"/>
      <c r="L8" s="87"/>
      <c r="M8" s="12"/>
      <c r="N8" s="12"/>
    </row>
    <row r="9" spans="1:14" ht="24">
      <c r="A9" s="11" t="s">
        <v>24</v>
      </c>
      <c r="B9" s="10">
        <v>1</v>
      </c>
      <c r="C9" s="146">
        <v>39202</v>
      </c>
      <c r="D9" s="13">
        <v>291.28</v>
      </c>
      <c r="E9" s="13">
        <v>5.334</v>
      </c>
      <c r="F9" s="59">
        <f>E9*0.0864</f>
        <v>0.4608576</v>
      </c>
      <c r="G9" s="13">
        <f>+AVERAGE(J9:L9)</f>
        <v>203.9510733333333</v>
      </c>
      <c r="H9" s="59">
        <f>G9*F9</f>
        <v>93.99240217382399</v>
      </c>
      <c r="I9" s="12" t="s">
        <v>23</v>
      </c>
      <c r="J9" s="13">
        <v>240.09878</v>
      </c>
      <c r="K9" s="13">
        <v>206.26735</v>
      </c>
      <c r="L9" s="13">
        <v>165.48709</v>
      </c>
      <c r="M9" s="16"/>
      <c r="N9" s="16"/>
    </row>
    <row r="10" spans="1:14" ht="24">
      <c r="A10" s="11"/>
      <c r="B10" s="10">
        <f aca="true" t="shared" si="0" ref="B10:B16">+B9+1</f>
        <v>2</v>
      </c>
      <c r="C10" s="146">
        <v>39210</v>
      </c>
      <c r="D10" s="13">
        <v>292.11</v>
      </c>
      <c r="E10" s="13">
        <v>80.693</v>
      </c>
      <c r="F10" s="59">
        <f aca="true" t="shared" si="1" ref="F10:F73">E10*0.0864</f>
        <v>6.9718752</v>
      </c>
      <c r="G10" s="13">
        <f aca="true" t="shared" si="2" ref="G10:G19">+AVERAGE(J10:L10)</f>
        <v>105.10366666666665</v>
      </c>
      <c r="H10" s="59">
        <f aca="true" t="shared" si="3" ref="H10:H19">G10*F10</f>
        <v>732.7696470623999</v>
      </c>
      <c r="I10" s="12" t="s">
        <v>45</v>
      </c>
      <c r="J10" s="13">
        <v>116.509</v>
      </c>
      <c r="K10" s="13">
        <v>80.478</v>
      </c>
      <c r="L10" s="13">
        <v>118.324</v>
      </c>
      <c r="M10" s="16"/>
      <c r="N10" s="16"/>
    </row>
    <row r="11" spans="1:14" ht="24">
      <c r="A11" s="11"/>
      <c r="B11" s="10">
        <f t="shared" si="0"/>
        <v>3</v>
      </c>
      <c r="C11" s="146">
        <v>39218</v>
      </c>
      <c r="D11" s="13">
        <v>293.21</v>
      </c>
      <c r="E11" s="13">
        <v>142.528</v>
      </c>
      <c r="F11" s="59">
        <f t="shared" si="1"/>
        <v>12.3144192</v>
      </c>
      <c r="G11" s="13">
        <f t="shared" si="2"/>
        <v>67.35733333333333</v>
      </c>
      <c r="H11" s="59">
        <f t="shared" si="3"/>
        <v>829.4664388607999</v>
      </c>
      <c r="I11" s="12" t="s">
        <v>46</v>
      </c>
      <c r="J11" s="13">
        <v>51.373</v>
      </c>
      <c r="K11" s="13">
        <v>92.653</v>
      </c>
      <c r="L11" s="13">
        <v>58.046</v>
      </c>
      <c r="M11" s="16"/>
      <c r="N11" s="16"/>
    </row>
    <row r="12" spans="1:14" ht="24">
      <c r="A12" s="11"/>
      <c r="B12" s="10">
        <f t="shared" si="0"/>
        <v>4</v>
      </c>
      <c r="C12" s="146">
        <v>39227</v>
      </c>
      <c r="D12" s="13">
        <v>291.22</v>
      </c>
      <c r="E12" s="13">
        <v>4.742</v>
      </c>
      <c r="F12" s="59">
        <f t="shared" si="1"/>
        <v>0.40970880000000004</v>
      </c>
      <c r="G12" s="13">
        <f t="shared" si="2"/>
        <v>48.25266666666667</v>
      </c>
      <c r="H12" s="59">
        <f t="shared" si="3"/>
        <v>19.769542156800004</v>
      </c>
      <c r="I12" s="12" t="s">
        <v>47</v>
      </c>
      <c r="J12" s="13">
        <v>44.43</v>
      </c>
      <c r="K12" s="13">
        <v>44.689</v>
      </c>
      <c r="L12" s="13">
        <v>55.639</v>
      </c>
      <c r="M12" s="16"/>
      <c r="N12" s="16"/>
    </row>
    <row r="13" spans="1:14" ht="24">
      <c r="A13" s="11"/>
      <c r="B13" s="10">
        <f t="shared" si="0"/>
        <v>5</v>
      </c>
      <c r="C13" s="146">
        <v>39239</v>
      </c>
      <c r="D13" s="13">
        <v>291.4</v>
      </c>
      <c r="E13" s="13">
        <v>22.262</v>
      </c>
      <c r="F13" s="59">
        <f t="shared" si="1"/>
        <v>1.9234368000000002</v>
      </c>
      <c r="G13" s="13">
        <f t="shared" si="2"/>
        <v>50.489</v>
      </c>
      <c r="H13" s="59">
        <f t="shared" si="3"/>
        <v>97.1124005952</v>
      </c>
      <c r="I13" s="10" t="s">
        <v>48</v>
      </c>
      <c r="J13" s="13">
        <v>50.384</v>
      </c>
      <c r="K13" s="13">
        <v>48.532</v>
      </c>
      <c r="L13" s="13">
        <v>52.551</v>
      </c>
      <c r="M13" s="16"/>
      <c r="N13" s="16"/>
    </row>
    <row r="14" spans="1:14" ht="24">
      <c r="A14" s="11"/>
      <c r="B14" s="10">
        <f t="shared" si="0"/>
        <v>6</v>
      </c>
      <c r="C14" s="146">
        <v>39251</v>
      </c>
      <c r="D14" s="13">
        <v>291.27</v>
      </c>
      <c r="E14" s="13">
        <v>6.769</v>
      </c>
      <c r="F14" s="59">
        <f t="shared" si="1"/>
        <v>0.5848416000000001</v>
      </c>
      <c r="G14" s="13">
        <f t="shared" si="2"/>
        <v>52.72266666666667</v>
      </c>
      <c r="H14" s="59">
        <f t="shared" si="3"/>
        <v>30.834408729600003</v>
      </c>
      <c r="I14" s="10" t="s">
        <v>49</v>
      </c>
      <c r="J14" s="13">
        <v>43.871</v>
      </c>
      <c r="K14" s="13">
        <v>55.833</v>
      </c>
      <c r="L14" s="13">
        <v>58.464</v>
      </c>
      <c r="M14" s="16"/>
      <c r="N14" s="16"/>
    </row>
    <row r="15" spans="1:14" ht="24">
      <c r="A15" s="13"/>
      <c r="B15" s="10">
        <f t="shared" si="0"/>
        <v>7</v>
      </c>
      <c r="C15" s="146">
        <v>39261</v>
      </c>
      <c r="D15" s="13">
        <v>291.71</v>
      </c>
      <c r="E15" s="13">
        <v>39.467</v>
      </c>
      <c r="F15" s="59">
        <f t="shared" si="1"/>
        <v>3.4099488</v>
      </c>
      <c r="G15" s="13">
        <f t="shared" si="2"/>
        <v>153.07166666666666</v>
      </c>
      <c r="H15" s="59">
        <f t="shared" si="3"/>
        <v>521.966546064</v>
      </c>
      <c r="I15" s="10" t="s">
        <v>50</v>
      </c>
      <c r="J15" s="13">
        <v>138.045</v>
      </c>
      <c r="K15" s="13">
        <v>144.634</v>
      </c>
      <c r="L15" s="13">
        <v>176.536</v>
      </c>
      <c r="M15" s="16"/>
      <c r="N15" s="16"/>
    </row>
    <row r="16" spans="1:14" ht="24">
      <c r="A16" s="13"/>
      <c r="B16" s="10">
        <f t="shared" si="0"/>
        <v>8</v>
      </c>
      <c r="C16" s="146">
        <v>39274</v>
      </c>
      <c r="D16" s="13">
        <v>291.28</v>
      </c>
      <c r="E16" s="13">
        <v>8.699</v>
      </c>
      <c r="F16" s="59">
        <f t="shared" si="1"/>
        <v>0.7515936</v>
      </c>
      <c r="G16" s="13">
        <f t="shared" si="2"/>
        <v>59.193000000000005</v>
      </c>
      <c r="H16" s="59">
        <f t="shared" si="3"/>
        <v>44.489079964800005</v>
      </c>
      <c r="I16" s="10" t="s">
        <v>51</v>
      </c>
      <c r="J16" s="13">
        <v>52.558</v>
      </c>
      <c r="K16" s="13">
        <v>64.402</v>
      </c>
      <c r="L16" s="13">
        <v>60.619</v>
      </c>
      <c r="M16" s="16"/>
      <c r="N16" s="16"/>
    </row>
    <row r="17" spans="1:14" ht="24">
      <c r="A17" s="11"/>
      <c r="B17" s="10">
        <v>9</v>
      </c>
      <c r="C17" s="146">
        <v>39279</v>
      </c>
      <c r="D17" s="13">
        <v>291.3</v>
      </c>
      <c r="E17" s="13">
        <v>11.748</v>
      </c>
      <c r="F17" s="59">
        <f t="shared" si="1"/>
        <v>1.0150272</v>
      </c>
      <c r="G17" s="13">
        <f t="shared" si="2"/>
        <v>55.401</v>
      </c>
      <c r="H17" s="59">
        <f t="shared" si="3"/>
        <v>56.23352190720001</v>
      </c>
      <c r="I17" s="10" t="s">
        <v>52</v>
      </c>
      <c r="J17" s="13">
        <v>62.369</v>
      </c>
      <c r="K17" s="13">
        <v>42.082</v>
      </c>
      <c r="L17" s="13">
        <v>61.752</v>
      </c>
      <c r="M17" s="16"/>
      <c r="N17" s="16"/>
    </row>
    <row r="18" spans="1:14" ht="24">
      <c r="A18" s="11"/>
      <c r="B18" s="10">
        <f>+B17+1</f>
        <v>10</v>
      </c>
      <c r="C18" s="146">
        <v>39290</v>
      </c>
      <c r="D18" s="13">
        <v>291.45</v>
      </c>
      <c r="E18" s="13">
        <v>21.756</v>
      </c>
      <c r="F18" s="59">
        <f t="shared" si="1"/>
        <v>1.8797184</v>
      </c>
      <c r="G18" s="13">
        <f t="shared" si="2"/>
        <v>67.45566666666667</v>
      </c>
      <c r="H18" s="59">
        <f t="shared" si="3"/>
        <v>126.79765781760001</v>
      </c>
      <c r="I18" s="10" t="s">
        <v>53</v>
      </c>
      <c r="J18" s="13">
        <v>66.295</v>
      </c>
      <c r="K18" s="13">
        <v>65.683</v>
      </c>
      <c r="L18" s="13">
        <v>70.389</v>
      </c>
      <c r="M18" s="16"/>
      <c r="N18" s="16"/>
    </row>
    <row r="19" spans="1:14" ht="24">
      <c r="A19" s="11"/>
      <c r="B19" s="10">
        <f>+B18+1</f>
        <v>11</v>
      </c>
      <c r="C19" s="146">
        <v>39303</v>
      </c>
      <c r="D19" s="13">
        <v>291.34</v>
      </c>
      <c r="E19" s="13">
        <v>16.031</v>
      </c>
      <c r="F19" s="59">
        <f t="shared" si="1"/>
        <v>1.3850784</v>
      </c>
      <c r="G19" s="13">
        <f t="shared" si="2"/>
        <v>170.078</v>
      </c>
      <c r="H19" s="59">
        <f t="shared" si="3"/>
        <v>235.5713641152</v>
      </c>
      <c r="I19" s="10" t="s">
        <v>54</v>
      </c>
      <c r="J19" s="13">
        <v>185.796</v>
      </c>
      <c r="K19" s="13">
        <v>171.086</v>
      </c>
      <c r="L19" s="13">
        <v>153.352</v>
      </c>
      <c r="M19" s="16"/>
      <c r="N19" s="16"/>
    </row>
    <row r="20" spans="1:14" ht="24">
      <c r="A20" s="11"/>
      <c r="B20" s="10">
        <f>+B19+1</f>
        <v>12</v>
      </c>
      <c r="C20" s="146">
        <v>39309</v>
      </c>
      <c r="D20" s="13">
        <v>291.27</v>
      </c>
      <c r="E20" s="13">
        <v>12.302</v>
      </c>
      <c r="F20" s="59">
        <f t="shared" si="1"/>
        <v>1.0628928</v>
      </c>
      <c r="G20" s="13">
        <f aca="true" t="shared" si="4" ref="G20:G71">+AVERAGE(J20:L20)</f>
        <v>77.96433333333333</v>
      </c>
      <c r="H20" s="59">
        <f aca="true" t="shared" si="5" ref="H20:H30">G20*F20</f>
        <v>82.86772855679999</v>
      </c>
      <c r="I20" s="10" t="s">
        <v>55</v>
      </c>
      <c r="J20" s="13">
        <v>89.703</v>
      </c>
      <c r="K20" s="13">
        <v>92.691</v>
      </c>
      <c r="L20" s="13">
        <v>51.499</v>
      </c>
      <c r="M20" s="16"/>
      <c r="N20" s="16"/>
    </row>
    <row r="21" spans="1:14" ht="24">
      <c r="A21" s="11"/>
      <c r="B21" s="10">
        <f>+B20+1</f>
        <v>13</v>
      </c>
      <c r="C21" s="146">
        <v>39324</v>
      </c>
      <c r="D21" s="13">
        <v>291.41</v>
      </c>
      <c r="E21" s="13">
        <v>21.365</v>
      </c>
      <c r="F21" s="59">
        <f t="shared" si="1"/>
        <v>1.845936</v>
      </c>
      <c r="G21" s="13">
        <f t="shared" si="4"/>
        <v>70.81</v>
      </c>
      <c r="H21" s="59">
        <f t="shared" si="5"/>
        <v>130.71072816</v>
      </c>
      <c r="I21" s="10" t="s">
        <v>56</v>
      </c>
      <c r="J21" s="13">
        <v>70.742</v>
      </c>
      <c r="K21" s="13">
        <v>66.669</v>
      </c>
      <c r="L21" s="13">
        <v>75.019</v>
      </c>
      <c r="M21" s="16"/>
      <c r="N21" s="16"/>
    </row>
    <row r="22" spans="1:14" ht="24">
      <c r="A22" s="11"/>
      <c r="B22" s="10">
        <f aca="true" t="shared" si="6" ref="B22:B42">+B21+1</f>
        <v>14</v>
      </c>
      <c r="C22" s="146">
        <v>39335</v>
      </c>
      <c r="D22" s="13">
        <v>291.41</v>
      </c>
      <c r="E22" s="13">
        <v>22.925</v>
      </c>
      <c r="F22" s="59">
        <f t="shared" si="1"/>
        <v>1.9807200000000003</v>
      </c>
      <c r="G22" s="13">
        <f t="shared" si="4"/>
        <v>73.03766666666667</v>
      </c>
      <c r="H22" s="59">
        <f t="shared" si="5"/>
        <v>144.66716712000002</v>
      </c>
      <c r="I22" s="10" t="s">
        <v>57</v>
      </c>
      <c r="J22" s="13">
        <v>96.776</v>
      </c>
      <c r="K22" s="13">
        <v>25.701</v>
      </c>
      <c r="L22" s="13">
        <v>96.636</v>
      </c>
      <c r="M22" s="16"/>
      <c r="N22" s="16"/>
    </row>
    <row r="23" spans="1:14" ht="24">
      <c r="A23" s="11"/>
      <c r="B23" s="10">
        <f t="shared" si="6"/>
        <v>15</v>
      </c>
      <c r="C23" s="146">
        <v>39351</v>
      </c>
      <c r="D23" s="13">
        <v>291.3</v>
      </c>
      <c r="E23" s="13">
        <v>14.997</v>
      </c>
      <c r="F23" s="59">
        <f t="shared" si="1"/>
        <v>1.2957408000000001</v>
      </c>
      <c r="G23" s="13">
        <f t="shared" si="4"/>
        <v>56.48266666666667</v>
      </c>
      <c r="H23" s="59">
        <f t="shared" si="5"/>
        <v>73.18689569280001</v>
      </c>
      <c r="I23" s="10" t="s">
        <v>58</v>
      </c>
      <c r="J23" s="13">
        <v>32.119</v>
      </c>
      <c r="K23" s="13">
        <v>49.787</v>
      </c>
      <c r="L23" s="13">
        <v>87.542</v>
      </c>
      <c r="M23" s="16"/>
      <c r="N23" s="16"/>
    </row>
    <row r="24" spans="1:14" ht="24">
      <c r="A24" s="11"/>
      <c r="B24" s="10">
        <f t="shared" si="6"/>
        <v>16</v>
      </c>
      <c r="C24" s="146">
        <v>39355</v>
      </c>
      <c r="D24" s="13">
        <v>291.63</v>
      </c>
      <c r="E24" s="13">
        <v>41.298</v>
      </c>
      <c r="F24" s="59">
        <f t="shared" si="1"/>
        <v>3.5681472000000003</v>
      </c>
      <c r="G24" s="13">
        <f t="shared" si="4"/>
        <v>98.91266666666667</v>
      </c>
      <c r="H24" s="59">
        <f t="shared" si="5"/>
        <v>352.93495461120006</v>
      </c>
      <c r="I24" s="10" t="s">
        <v>59</v>
      </c>
      <c r="J24" s="13">
        <v>89.231</v>
      </c>
      <c r="K24" s="13">
        <v>99.655</v>
      </c>
      <c r="L24" s="13">
        <v>107.852</v>
      </c>
      <c r="M24" s="16"/>
      <c r="N24" s="16"/>
    </row>
    <row r="25" spans="1:14" ht="24">
      <c r="A25" s="11"/>
      <c r="B25" s="10">
        <f t="shared" si="6"/>
        <v>17</v>
      </c>
      <c r="C25" s="146">
        <v>39360</v>
      </c>
      <c r="D25" s="13">
        <v>291.32</v>
      </c>
      <c r="E25" s="13">
        <v>15.477</v>
      </c>
      <c r="F25" s="59">
        <f t="shared" si="1"/>
        <v>1.3372128</v>
      </c>
      <c r="G25" s="13">
        <f t="shared" si="4"/>
        <v>92.019</v>
      </c>
      <c r="H25" s="59">
        <f t="shared" si="5"/>
        <v>123.04898464320001</v>
      </c>
      <c r="I25" s="10" t="s">
        <v>60</v>
      </c>
      <c r="J25" s="13">
        <v>143.476</v>
      </c>
      <c r="K25" s="13">
        <v>87.427</v>
      </c>
      <c r="L25" s="13">
        <v>45.154</v>
      </c>
      <c r="M25" s="16"/>
      <c r="N25" s="16"/>
    </row>
    <row r="26" spans="1:14" ht="24">
      <c r="A26" s="11"/>
      <c r="B26" s="10">
        <f t="shared" si="6"/>
        <v>18</v>
      </c>
      <c r="C26" s="146">
        <v>39374</v>
      </c>
      <c r="D26" s="13">
        <v>291.36</v>
      </c>
      <c r="E26" s="13">
        <v>23.35</v>
      </c>
      <c r="F26" s="59">
        <f t="shared" si="1"/>
        <v>2.01744</v>
      </c>
      <c r="G26" s="13">
        <f t="shared" si="4"/>
        <v>88.464</v>
      </c>
      <c r="H26" s="59">
        <f t="shared" si="5"/>
        <v>178.47081216</v>
      </c>
      <c r="I26" s="10" t="s">
        <v>61</v>
      </c>
      <c r="J26" s="13">
        <v>98.901</v>
      </c>
      <c r="K26" s="13">
        <v>75.772</v>
      </c>
      <c r="L26" s="13">
        <v>90.719</v>
      </c>
      <c r="M26" s="16"/>
      <c r="N26" s="16"/>
    </row>
    <row r="27" spans="1:14" ht="24">
      <c r="A27" s="11"/>
      <c r="B27" s="10">
        <f t="shared" si="6"/>
        <v>19</v>
      </c>
      <c r="C27" s="146">
        <v>39384</v>
      </c>
      <c r="D27" s="13">
        <v>291.25</v>
      </c>
      <c r="E27" s="13">
        <v>10.236</v>
      </c>
      <c r="F27" s="59">
        <f t="shared" si="1"/>
        <v>0.8843904000000001</v>
      </c>
      <c r="G27" s="13">
        <f t="shared" si="4"/>
        <v>84.78633333333333</v>
      </c>
      <c r="H27" s="59">
        <f t="shared" si="5"/>
        <v>74.9842192512</v>
      </c>
      <c r="I27" s="10" t="s">
        <v>62</v>
      </c>
      <c r="J27" s="13">
        <v>79.25</v>
      </c>
      <c r="K27" s="13">
        <v>103.413</v>
      </c>
      <c r="L27" s="13">
        <v>71.696</v>
      </c>
      <c r="M27" s="16"/>
      <c r="N27" s="16"/>
    </row>
    <row r="28" spans="1:14" ht="24">
      <c r="A28" s="11"/>
      <c r="B28" s="10">
        <f t="shared" si="6"/>
        <v>20</v>
      </c>
      <c r="C28" s="146">
        <v>39392</v>
      </c>
      <c r="D28" s="13">
        <v>291.43</v>
      </c>
      <c r="E28" s="13">
        <v>25.947</v>
      </c>
      <c r="F28" s="59">
        <f t="shared" si="1"/>
        <v>2.2418208</v>
      </c>
      <c r="G28" s="13">
        <f t="shared" si="4"/>
        <v>33.071000000000005</v>
      </c>
      <c r="H28" s="59">
        <f t="shared" si="5"/>
        <v>74.13925567680002</v>
      </c>
      <c r="I28" s="10" t="s">
        <v>63</v>
      </c>
      <c r="J28" s="13">
        <v>34.093</v>
      </c>
      <c r="K28" s="13">
        <v>36.039</v>
      </c>
      <c r="L28" s="13">
        <v>29.081</v>
      </c>
      <c r="M28" s="16"/>
      <c r="N28" s="16"/>
    </row>
    <row r="29" spans="1:14" ht="24">
      <c r="A29" s="11"/>
      <c r="B29" s="10">
        <f t="shared" si="6"/>
        <v>21</v>
      </c>
      <c r="C29" s="146">
        <v>39406</v>
      </c>
      <c r="D29" s="13">
        <v>291.24</v>
      </c>
      <c r="E29" s="13">
        <v>7.578</v>
      </c>
      <c r="F29" s="59">
        <f t="shared" si="1"/>
        <v>0.6547392000000001</v>
      </c>
      <c r="G29" s="13">
        <f t="shared" si="4"/>
        <v>43.629333333333335</v>
      </c>
      <c r="H29" s="59">
        <f t="shared" si="5"/>
        <v>28.565834803200005</v>
      </c>
      <c r="I29" s="10" t="s">
        <v>64</v>
      </c>
      <c r="J29" s="13">
        <v>47.346</v>
      </c>
      <c r="K29" s="13">
        <v>35.166</v>
      </c>
      <c r="L29" s="13">
        <v>48.376</v>
      </c>
      <c r="M29" s="16"/>
      <c r="N29" s="16"/>
    </row>
    <row r="30" spans="1:14" ht="24">
      <c r="A30" s="11"/>
      <c r="B30" s="10">
        <f t="shared" si="6"/>
        <v>22</v>
      </c>
      <c r="C30" s="146">
        <v>39413</v>
      </c>
      <c r="D30" s="13">
        <v>291.28</v>
      </c>
      <c r="E30" s="13">
        <v>7.702</v>
      </c>
      <c r="F30" s="59">
        <f t="shared" si="1"/>
        <v>0.6654528000000001</v>
      </c>
      <c r="G30" s="13">
        <f t="shared" si="4"/>
        <v>24.125333333333334</v>
      </c>
      <c r="H30" s="59">
        <f t="shared" si="5"/>
        <v>16.0542706176</v>
      </c>
      <c r="I30" s="10" t="s">
        <v>65</v>
      </c>
      <c r="J30" s="13">
        <v>26.544</v>
      </c>
      <c r="K30" s="13">
        <v>17.852</v>
      </c>
      <c r="L30" s="13">
        <v>27.98</v>
      </c>
      <c r="M30" s="16"/>
      <c r="N30" s="16"/>
    </row>
    <row r="31" spans="1:14" ht="24">
      <c r="A31" s="11"/>
      <c r="B31" s="10">
        <f t="shared" si="6"/>
        <v>23</v>
      </c>
      <c r="C31" s="146">
        <v>39427</v>
      </c>
      <c r="D31" s="13">
        <v>291.18</v>
      </c>
      <c r="E31" s="13">
        <v>2.539</v>
      </c>
      <c r="F31" s="59">
        <f t="shared" si="1"/>
        <v>0.21936960000000003</v>
      </c>
      <c r="G31" s="13">
        <f t="shared" si="4"/>
        <v>31.605</v>
      </c>
      <c r="H31" s="59">
        <f aca="true" t="shared" si="7" ref="H31:H71">G31*F31</f>
        <v>6.933176208000001</v>
      </c>
      <c r="I31" s="10" t="s">
        <v>66</v>
      </c>
      <c r="J31" s="13">
        <v>38.373</v>
      </c>
      <c r="K31" s="13">
        <v>20.767</v>
      </c>
      <c r="L31" s="13">
        <v>35.675</v>
      </c>
      <c r="M31" s="16"/>
      <c r="N31" s="16"/>
    </row>
    <row r="32" spans="1:14" ht="24">
      <c r="A32" s="11"/>
      <c r="B32" s="10">
        <f t="shared" si="6"/>
        <v>24</v>
      </c>
      <c r="C32" s="146">
        <v>39433</v>
      </c>
      <c r="D32" s="13">
        <v>291.13</v>
      </c>
      <c r="E32" s="13">
        <v>1.303</v>
      </c>
      <c r="F32" s="59">
        <f t="shared" si="1"/>
        <v>0.1125792</v>
      </c>
      <c r="G32" s="13">
        <f t="shared" si="4"/>
        <v>33.49266666666666</v>
      </c>
      <c r="H32" s="59">
        <f t="shared" si="7"/>
        <v>3.770577619199999</v>
      </c>
      <c r="I32" s="10" t="s">
        <v>67</v>
      </c>
      <c r="J32" s="13">
        <v>46.952</v>
      </c>
      <c r="K32" s="13">
        <v>34.736</v>
      </c>
      <c r="L32" s="13">
        <v>18.79</v>
      </c>
      <c r="M32" s="16"/>
      <c r="N32" s="16"/>
    </row>
    <row r="33" spans="1:14" ht="24">
      <c r="A33" s="11"/>
      <c r="B33" s="10">
        <f t="shared" si="6"/>
        <v>25</v>
      </c>
      <c r="C33" s="146">
        <v>39441</v>
      </c>
      <c r="D33" s="13">
        <v>291.11</v>
      </c>
      <c r="E33" s="13">
        <v>1.122</v>
      </c>
      <c r="F33" s="59">
        <f t="shared" si="1"/>
        <v>0.09694080000000002</v>
      </c>
      <c r="G33" s="13">
        <f t="shared" si="4"/>
        <v>19.294666666666668</v>
      </c>
      <c r="H33" s="59">
        <f t="shared" si="7"/>
        <v>1.8704404224000006</v>
      </c>
      <c r="I33" s="10" t="s">
        <v>68</v>
      </c>
      <c r="J33" s="13">
        <v>1.446</v>
      </c>
      <c r="K33" s="13">
        <v>37.12</v>
      </c>
      <c r="L33" s="13">
        <v>19.318</v>
      </c>
      <c r="M33" s="16"/>
      <c r="N33" s="16"/>
    </row>
    <row r="34" spans="1:14" ht="24">
      <c r="A34" s="11"/>
      <c r="B34" s="10">
        <f t="shared" si="6"/>
        <v>26</v>
      </c>
      <c r="C34" s="146">
        <v>39456</v>
      </c>
      <c r="D34" s="13">
        <v>291.17</v>
      </c>
      <c r="E34" s="13">
        <v>1.151</v>
      </c>
      <c r="F34" s="59">
        <f t="shared" si="1"/>
        <v>0.0994464</v>
      </c>
      <c r="G34" s="13">
        <f t="shared" si="4"/>
        <v>41.528999999999996</v>
      </c>
      <c r="H34" s="59">
        <f t="shared" si="7"/>
        <v>4.1299095455999995</v>
      </c>
      <c r="I34" s="10" t="s">
        <v>69</v>
      </c>
      <c r="J34" s="13">
        <v>35.347</v>
      </c>
      <c r="K34" s="13">
        <v>46.003</v>
      </c>
      <c r="L34" s="13">
        <v>43.237</v>
      </c>
      <c r="M34" s="16"/>
      <c r="N34" s="16"/>
    </row>
    <row r="35" spans="1:14" ht="24">
      <c r="A35" s="11"/>
      <c r="B35" s="10">
        <f t="shared" si="6"/>
        <v>27</v>
      </c>
      <c r="C35" s="146">
        <v>39465</v>
      </c>
      <c r="D35" s="13">
        <v>291.17</v>
      </c>
      <c r="E35" s="13">
        <v>0.789</v>
      </c>
      <c r="F35" s="59">
        <f t="shared" si="1"/>
        <v>0.06816960000000001</v>
      </c>
      <c r="G35" s="13">
        <f t="shared" si="4"/>
        <v>12.881666666666668</v>
      </c>
      <c r="H35" s="59">
        <f t="shared" si="7"/>
        <v>0.8781380640000002</v>
      </c>
      <c r="I35" s="10" t="s">
        <v>70</v>
      </c>
      <c r="J35" s="13">
        <v>15.521</v>
      </c>
      <c r="K35" s="13">
        <v>12.484</v>
      </c>
      <c r="L35" s="13">
        <v>10.64</v>
      </c>
      <c r="M35" s="16"/>
      <c r="N35" s="16"/>
    </row>
    <row r="36" spans="1:14" ht="24">
      <c r="A36" s="11"/>
      <c r="B36" s="10">
        <f t="shared" si="6"/>
        <v>28</v>
      </c>
      <c r="C36" s="146">
        <v>39475</v>
      </c>
      <c r="D36" s="13">
        <v>291.15</v>
      </c>
      <c r="E36" s="13">
        <v>1.743</v>
      </c>
      <c r="F36" s="59">
        <f t="shared" si="1"/>
        <v>0.1505952</v>
      </c>
      <c r="G36" s="13">
        <f t="shared" si="4"/>
        <v>10.044</v>
      </c>
      <c r="H36" s="59">
        <f t="shared" si="7"/>
        <v>1.5125781888000003</v>
      </c>
      <c r="I36" s="10" t="s">
        <v>71</v>
      </c>
      <c r="J36" s="13">
        <v>2.314</v>
      </c>
      <c r="K36" s="13">
        <v>25.361</v>
      </c>
      <c r="L36" s="13">
        <v>2.457</v>
      </c>
      <c r="M36" s="16"/>
      <c r="N36" s="16"/>
    </row>
    <row r="37" spans="1:14" ht="24">
      <c r="A37" s="11"/>
      <c r="B37" s="10">
        <f t="shared" si="6"/>
        <v>29</v>
      </c>
      <c r="C37" s="146">
        <v>39489</v>
      </c>
      <c r="D37" s="13">
        <v>291.14</v>
      </c>
      <c r="E37" s="13">
        <v>0.778</v>
      </c>
      <c r="F37" s="59">
        <f t="shared" si="1"/>
        <v>0.0672192</v>
      </c>
      <c r="G37" s="13">
        <f t="shared" si="4"/>
        <v>5.245666666666667</v>
      </c>
      <c r="H37" s="59">
        <f t="shared" si="7"/>
        <v>0.3526095168</v>
      </c>
      <c r="I37" s="10" t="s">
        <v>72</v>
      </c>
      <c r="J37" s="13">
        <v>2.093</v>
      </c>
      <c r="K37" s="13">
        <v>2.032</v>
      </c>
      <c r="L37" s="13">
        <v>11.612</v>
      </c>
      <c r="M37" s="16"/>
      <c r="N37" s="16"/>
    </row>
    <row r="38" spans="1:14" ht="24">
      <c r="A38" s="11"/>
      <c r="B38" s="10">
        <f t="shared" si="6"/>
        <v>30</v>
      </c>
      <c r="C38" s="146">
        <v>39496</v>
      </c>
      <c r="D38" s="13">
        <v>290.77</v>
      </c>
      <c r="E38" s="13">
        <v>0.343</v>
      </c>
      <c r="F38" s="59">
        <f t="shared" si="1"/>
        <v>0.029635200000000004</v>
      </c>
      <c r="G38" s="13">
        <f t="shared" si="4"/>
        <v>2.199</v>
      </c>
      <c r="H38" s="59">
        <f t="shared" si="7"/>
        <v>0.0651678048</v>
      </c>
      <c r="I38" s="10" t="s">
        <v>73</v>
      </c>
      <c r="J38" s="13">
        <v>1.146</v>
      </c>
      <c r="K38" s="13">
        <v>1.125</v>
      </c>
      <c r="L38" s="13">
        <v>4.326</v>
      </c>
      <c r="M38" s="16"/>
      <c r="N38" s="16"/>
    </row>
    <row r="39" spans="1:14" ht="24">
      <c r="A39" s="11"/>
      <c r="B39" s="10">
        <f t="shared" si="6"/>
        <v>31</v>
      </c>
      <c r="C39" s="146">
        <v>39505</v>
      </c>
      <c r="D39" s="13">
        <v>290.78</v>
      </c>
      <c r="E39" s="13">
        <v>0.345</v>
      </c>
      <c r="F39" s="59">
        <f t="shared" si="1"/>
        <v>0.029807999999999998</v>
      </c>
      <c r="G39" s="13">
        <f t="shared" si="4"/>
        <v>3.847</v>
      </c>
      <c r="H39" s="59">
        <f t="shared" si="7"/>
        <v>0.11467137599999999</v>
      </c>
      <c r="I39" s="10" t="s">
        <v>74</v>
      </c>
      <c r="J39" s="13">
        <v>1.648</v>
      </c>
      <c r="K39" s="13">
        <v>7.894</v>
      </c>
      <c r="L39" s="13">
        <v>1.999</v>
      </c>
      <c r="M39" s="16"/>
      <c r="N39" s="16"/>
    </row>
    <row r="40" spans="1:14" ht="24">
      <c r="A40" s="11"/>
      <c r="B40" s="10">
        <f t="shared" si="6"/>
        <v>32</v>
      </c>
      <c r="C40" s="146">
        <v>39518</v>
      </c>
      <c r="D40" s="13">
        <v>291.15</v>
      </c>
      <c r="E40" s="13">
        <v>4.354</v>
      </c>
      <c r="F40" s="59">
        <f t="shared" si="1"/>
        <v>0.3761856</v>
      </c>
      <c r="G40" s="13">
        <f t="shared" si="4"/>
        <v>32.57033333333333</v>
      </c>
      <c r="H40" s="59">
        <f t="shared" si="7"/>
        <v>12.2524903872</v>
      </c>
      <c r="I40" s="10" t="s">
        <v>75</v>
      </c>
      <c r="J40" s="13">
        <v>31.693</v>
      </c>
      <c r="K40" s="13">
        <v>26.569</v>
      </c>
      <c r="L40" s="13">
        <v>39.449</v>
      </c>
      <c r="M40" s="16"/>
      <c r="N40" s="16"/>
    </row>
    <row r="41" spans="1:14" ht="24">
      <c r="A41" s="11"/>
      <c r="B41" s="10">
        <f t="shared" si="6"/>
        <v>33</v>
      </c>
      <c r="C41" s="146">
        <v>39528</v>
      </c>
      <c r="D41" s="13">
        <v>290.84</v>
      </c>
      <c r="E41" s="13">
        <v>0.967</v>
      </c>
      <c r="F41" s="59">
        <f t="shared" si="1"/>
        <v>0.0835488</v>
      </c>
      <c r="G41" s="13">
        <f t="shared" si="4"/>
        <v>13.313</v>
      </c>
      <c r="H41" s="59">
        <f t="shared" si="7"/>
        <v>1.1122851744000002</v>
      </c>
      <c r="I41" s="10" t="s">
        <v>76</v>
      </c>
      <c r="J41" s="13">
        <v>3.973</v>
      </c>
      <c r="K41" s="13">
        <v>16.472</v>
      </c>
      <c r="L41" s="13">
        <v>19.494</v>
      </c>
      <c r="M41" s="16"/>
      <c r="N41" s="16"/>
    </row>
    <row r="42" spans="1:14" ht="24.75" thickBot="1">
      <c r="A42" s="11"/>
      <c r="B42" s="60">
        <f t="shared" si="6"/>
        <v>34</v>
      </c>
      <c r="C42" s="147">
        <v>39538</v>
      </c>
      <c r="D42" s="61">
        <v>290.63</v>
      </c>
      <c r="E42" s="61">
        <v>0.353</v>
      </c>
      <c r="F42" s="59">
        <f t="shared" si="1"/>
        <v>0.0304992</v>
      </c>
      <c r="G42" s="61">
        <f t="shared" si="4"/>
        <v>15.601666666666667</v>
      </c>
      <c r="H42" s="62">
        <f t="shared" si="7"/>
        <v>0.475838352</v>
      </c>
      <c r="I42" s="60" t="s">
        <v>77</v>
      </c>
      <c r="J42" s="61">
        <v>3.693</v>
      </c>
      <c r="K42" s="61">
        <v>10.355</v>
      </c>
      <c r="L42" s="61">
        <v>32.757</v>
      </c>
      <c r="M42" s="16"/>
      <c r="N42" s="16"/>
    </row>
    <row r="43" spans="1:14" ht="24">
      <c r="A43" s="11"/>
      <c r="B43" s="10">
        <v>1</v>
      </c>
      <c r="C43" s="146">
        <v>39542</v>
      </c>
      <c r="D43" s="13">
        <v>291.1</v>
      </c>
      <c r="E43" s="13">
        <v>0.4</v>
      </c>
      <c r="F43" s="59">
        <f t="shared" si="1"/>
        <v>0.03456</v>
      </c>
      <c r="G43" s="13">
        <f t="shared" si="4"/>
        <v>67.72066666666666</v>
      </c>
      <c r="H43" s="59">
        <f t="shared" si="7"/>
        <v>2.3404262399999998</v>
      </c>
      <c r="I43" s="70" t="s">
        <v>23</v>
      </c>
      <c r="J43" s="13">
        <v>60.165</v>
      </c>
      <c r="K43" s="13">
        <v>63.887</v>
      </c>
      <c r="L43" s="13">
        <v>79.11</v>
      </c>
      <c r="M43" s="16"/>
      <c r="N43" s="16"/>
    </row>
    <row r="44" spans="1:14" ht="24">
      <c r="A44" s="11"/>
      <c r="B44" s="10">
        <f>+B43+1</f>
        <v>2</v>
      </c>
      <c r="C44" s="146">
        <v>39559</v>
      </c>
      <c r="D44" s="13">
        <v>291.16</v>
      </c>
      <c r="E44" s="13">
        <v>0.417</v>
      </c>
      <c r="F44" s="59">
        <f t="shared" si="1"/>
        <v>0.0360288</v>
      </c>
      <c r="G44" s="13">
        <f t="shared" si="4"/>
        <v>86.92466666666667</v>
      </c>
      <c r="H44" s="59">
        <f t="shared" si="7"/>
        <v>3.1317914304</v>
      </c>
      <c r="I44" s="12" t="s">
        <v>45</v>
      </c>
      <c r="J44" s="13">
        <v>76.669</v>
      </c>
      <c r="K44" s="13">
        <v>92.015</v>
      </c>
      <c r="L44" s="13">
        <v>92.09</v>
      </c>
      <c r="M44" s="16"/>
      <c r="N44" s="16"/>
    </row>
    <row r="45" spans="1:14" ht="24">
      <c r="A45" s="11"/>
      <c r="B45" s="10">
        <f aca="true" t="shared" si="8" ref="B45:B63">+B44+1</f>
        <v>3</v>
      </c>
      <c r="C45" s="146">
        <v>39566</v>
      </c>
      <c r="D45" s="13">
        <v>291.17</v>
      </c>
      <c r="E45" s="13">
        <v>0.417</v>
      </c>
      <c r="F45" s="59">
        <f t="shared" si="1"/>
        <v>0.0360288</v>
      </c>
      <c r="G45" s="13">
        <f t="shared" si="4"/>
        <v>85.13566666666667</v>
      </c>
      <c r="H45" s="59">
        <f t="shared" si="7"/>
        <v>3.0673359072</v>
      </c>
      <c r="I45" s="12" t="s">
        <v>46</v>
      </c>
      <c r="J45" s="13">
        <v>87.423</v>
      </c>
      <c r="K45" s="13">
        <v>71.285</v>
      </c>
      <c r="L45" s="13">
        <v>96.699</v>
      </c>
      <c r="M45" s="16"/>
      <c r="N45" s="16"/>
    </row>
    <row r="46" spans="1:14" ht="24">
      <c r="A46" s="11"/>
      <c r="B46" s="10">
        <f t="shared" si="8"/>
        <v>4</v>
      </c>
      <c r="C46" s="146">
        <v>39582</v>
      </c>
      <c r="D46" s="13">
        <v>291.37</v>
      </c>
      <c r="E46" s="13">
        <v>6.78</v>
      </c>
      <c r="F46" s="59">
        <f t="shared" si="1"/>
        <v>0.5857920000000001</v>
      </c>
      <c r="G46" s="13">
        <f t="shared" si="4"/>
        <v>23.579333333333334</v>
      </c>
      <c r="H46" s="59">
        <f t="shared" si="7"/>
        <v>13.812584832000002</v>
      </c>
      <c r="I46" s="12" t="s">
        <v>47</v>
      </c>
      <c r="J46" s="13">
        <v>25.807</v>
      </c>
      <c r="K46" s="13">
        <v>21.936</v>
      </c>
      <c r="L46" s="13">
        <v>22.995</v>
      </c>
      <c r="M46" s="16"/>
      <c r="N46" s="16"/>
    </row>
    <row r="47" spans="1:14" ht="24">
      <c r="A47" s="11"/>
      <c r="B47" s="10">
        <f t="shared" si="8"/>
        <v>5</v>
      </c>
      <c r="C47" s="146">
        <v>39591</v>
      </c>
      <c r="D47" s="13">
        <v>291.28</v>
      </c>
      <c r="E47" s="13">
        <v>4.97</v>
      </c>
      <c r="F47" s="59">
        <f t="shared" si="1"/>
        <v>0.429408</v>
      </c>
      <c r="G47" s="13">
        <f t="shared" si="4"/>
        <v>33.01566666666667</v>
      </c>
      <c r="H47" s="59">
        <f t="shared" si="7"/>
        <v>14.177191392000001</v>
      </c>
      <c r="I47" s="10" t="s">
        <v>48</v>
      </c>
      <c r="J47" s="13">
        <v>29.352</v>
      </c>
      <c r="K47" s="13">
        <v>42.19</v>
      </c>
      <c r="L47" s="13">
        <v>27.505</v>
      </c>
      <c r="M47" s="16"/>
      <c r="N47" s="16"/>
    </row>
    <row r="48" spans="1:14" ht="24">
      <c r="A48" s="11"/>
      <c r="B48" s="10">
        <f t="shared" si="8"/>
        <v>6</v>
      </c>
      <c r="C48" s="146">
        <v>39595</v>
      </c>
      <c r="D48" s="13">
        <v>291.24</v>
      </c>
      <c r="E48" s="13">
        <v>3.15</v>
      </c>
      <c r="F48" s="59">
        <f t="shared" si="1"/>
        <v>0.27216</v>
      </c>
      <c r="G48" s="13">
        <f t="shared" si="4"/>
        <v>35.90633333333333</v>
      </c>
      <c r="H48" s="59">
        <f t="shared" si="7"/>
        <v>9.772267679999999</v>
      </c>
      <c r="I48" s="10" t="s">
        <v>49</v>
      </c>
      <c r="J48" s="13">
        <v>35.245</v>
      </c>
      <c r="K48" s="13">
        <v>28.725</v>
      </c>
      <c r="L48" s="13">
        <v>43.749</v>
      </c>
      <c r="M48" s="16"/>
      <c r="N48" s="16"/>
    </row>
    <row r="49" spans="1:14" ht="24">
      <c r="A49" s="11"/>
      <c r="B49" s="10">
        <f t="shared" si="8"/>
        <v>7</v>
      </c>
      <c r="C49" s="146">
        <v>39610</v>
      </c>
      <c r="D49" s="13">
        <v>291.26</v>
      </c>
      <c r="E49" s="13">
        <v>2.176</v>
      </c>
      <c r="F49" s="59">
        <f t="shared" si="1"/>
        <v>0.18800640000000002</v>
      </c>
      <c r="G49" s="13">
        <f t="shared" si="4"/>
        <v>18.473</v>
      </c>
      <c r="H49" s="59">
        <f t="shared" si="7"/>
        <v>3.4730422272</v>
      </c>
      <c r="I49" s="10" t="s">
        <v>50</v>
      </c>
      <c r="J49" s="13">
        <v>11.787</v>
      </c>
      <c r="K49" s="13">
        <v>39.324</v>
      </c>
      <c r="L49" s="13">
        <v>4.308</v>
      </c>
      <c r="M49" s="16"/>
      <c r="N49" s="16"/>
    </row>
    <row r="50" spans="1:14" ht="24">
      <c r="A50" s="11"/>
      <c r="B50" s="10">
        <f t="shared" si="8"/>
        <v>8</v>
      </c>
      <c r="C50" s="146">
        <v>39616</v>
      </c>
      <c r="D50" s="13">
        <v>291.23</v>
      </c>
      <c r="E50" s="13">
        <v>2.684</v>
      </c>
      <c r="F50" s="59">
        <f t="shared" si="1"/>
        <v>0.23189760000000004</v>
      </c>
      <c r="G50" s="13">
        <f t="shared" si="4"/>
        <v>16.889666666666667</v>
      </c>
      <c r="H50" s="59">
        <f t="shared" si="7"/>
        <v>3.9166731648000006</v>
      </c>
      <c r="I50" s="10" t="s">
        <v>51</v>
      </c>
      <c r="J50" s="13">
        <v>16.106</v>
      </c>
      <c r="K50" s="13">
        <v>24.558</v>
      </c>
      <c r="L50" s="13">
        <v>10.005</v>
      </c>
      <c r="M50" s="16"/>
      <c r="N50" s="16"/>
    </row>
    <row r="51" spans="1:14" ht="24">
      <c r="A51" s="11"/>
      <c r="B51" s="10">
        <f t="shared" si="8"/>
        <v>9</v>
      </c>
      <c r="C51" s="146">
        <v>39625</v>
      </c>
      <c r="D51" s="13">
        <v>291.16</v>
      </c>
      <c r="E51" s="13">
        <v>1.148</v>
      </c>
      <c r="F51" s="59">
        <f t="shared" si="1"/>
        <v>0.0991872</v>
      </c>
      <c r="G51" s="13">
        <f t="shared" si="4"/>
        <v>26.881333333333334</v>
      </c>
      <c r="H51" s="59">
        <f t="shared" si="7"/>
        <v>2.6662841856000004</v>
      </c>
      <c r="I51" s="10" t="s">
        <v>52</v>
      </c>
      <c r="J51" s="13">
        <v>9.669</v>
      </c>
      <c r="K51" s="13">
        <v>18.79</v>
      </c>
      <c r="L51" s="13">
        <v>52.185</v>
      </c>
      <c r="M51" s="16"/>
      <c r="N51" s="16"/>
    </row>
    <row r="52" spans="1:14" ht="24">
      <c r="A52" s="11"/>
      <c r="B52" s="10">
        <f t="shared" si="8"/>
        <v>10</v>
      </c>
      <c r="C52" s="146">
        <v>39639</v>
      </c>
      <c r="D52" s="13">
        <v>291.18</v>
      </c>
      <c r="E52" s="13">
        <v>3.933</v>
      </c>
      <c r="F52" s="59">
        <f t="shared" si="1"/>
        <v>0.3398112</v>
      </c>
      <c r="G52" s="13">
        <f t="shared" si="4"/>
        <v>92.87700000000001</v>
      </c>
      <c r="H52" s="59">
        <f t="shared" si="7"/>
        <v>31.5606448224</v>
      </c>
      <c r="I52" s="10" t="s">
        <v>53</v>
      </c>
      <c r="J52" s="13">
        <v>74.378</v>
      </c>
      <c r="K52" s="13">
        <v>109.297</v>
      </c>
      <c r="L52" s="13">
        <v>94.956</v>
      </c>
      <c r="M52" s="16"/>
      <c r="N52" s="16"/>
    </row>
    <row r="53" spans="1:14" ht="24">
      <c r="A53" s="11"/>
      <c r="B53" s="10">
        <f t="shared" si="8"/>
        <v>11</v>
      </c>
      <c r="C53" s="146">
        <v>39653</v>
      </c>
      <c r="D53" s="13">
        <v>291.3</v>
      </c>
      <c r="E53" s="13">
        <v>10.395</v>
      </c>
      <c r="F53" s="59">
        <f t="shared" si="1"/>
        <v>0.898128</v>
      </c>
      <c r="G53" s="13">
        <f t="shared" si="4"/>
        <v>43.843333333333334</v>
      </c>
      <c r="H53" s="59">
        <f t="shared" si="7"/>
        <v>39.37692528</v>
      </c>
      <c r="I53" s="10" t="s">
        <v>54</v>
      </c>
      <c r="J53" s="13">
        <v>38.803</v>
      </c>
      <c r="K53" s="13">
        <v>40.577</v>
      </c>
      <c r="L53" s="13">
        <v>52.15</v>
      </c>
      <c r="M53" s="16"/>
      <c r="N53" s="16"/>
    </row>
    <row r="54" spans="1:14" ht="24">
      <c r="A54" s="11"/>
      <c r="B54" s="10">
        <f t="shared" si="8"/>
        <v>12</v>
      </c>
      <c r="C54" s="146">
        <v>39657</v>
      </c>
      <c r="D54" s="13">
        <v>291.31</v>
      </c>
      <c r="E54" s="13">
        <v>11.446</v>
      </c>
      <c r="F54" s="59">
        <f t="shared" si="1"/>
        <v>0.9889344</v>
      </c>
      <c r="G54" s="13">
        <f t="shared" si="4"/>
        <v>37.226333333333336</v>
      </c>
      <c r="H54" s="59">
        <f t="shared" si="7"/>
        <v>36.814401619200005</v>
      </c>
      <c r="I54" s="10" t="s">
        <v>55</v>
      </c>
      <c r="J54" s="13">
        <v>46.504</v>
      </c>
      <c r="K54" s="13">
        <v>42.118</v>
      </c>
      <c r="L54" s="13">
        <v>23.057</v>
      </c>
      <c r="M54" s="16"/>
      <c r="N54" s="16"/>
    </row>
    <row r="55" spans="1:14" ht="24">
      <c r="A55" s="11"/>
      <c r="B55" s="10">
        <f t="shared" si="8"/>
        <v>13</v>
      </c>
      <c r="C55" s="146">
        <v>39665</v>
      </c>
      <c r="D55" s="13">
        <v>291.47</v>
      </c>
      <c r="E55" s="13">
        <v>23.439</v>
      </c>
      <c r="F55" s="59">
        <f t="shared" si="1"/>
        <v>2.0251296</v>
      </c>
      <c r="G55" s="13">
        <f t="shared" si="4"/>
        <v>72.59166666666667</v>
      </c>
      <c r="H55" s="59">
        <f t="shared" si="7"/>
        <v>147.00753288</v>
      </c>
      <c r="I55" s="10" t="s">
        <v>56</v>
      </c>
      <c r="J55" s="13">
        <v>83.611</v>
      </c>
      <c r="K55" s="13">
        <v>59.55</v>
      </c>
      <c r="L55" s="13">
        <v>74.614</v>
      </c>
      <c r="M55" s="16"/>
      <c r="N55" s="16"/>
    </row>
    <row r="56" spans="1:14" ht="24">
      <c r="A56" s="11"/>
      <c r="B56" s="10">
        <f t="shared" si="8"/>
        <v>14</v>
      </c>
      <c r="C56" s="146">
        <v>39675</v>
      </c>
      <c r="D56" s="13">
        <v>291.6</v>
      </c>
      <c r="E56" s="13">
        <v>19.607</v>
      </c>
      <c r="F56" s="59">
        <f t="shared" si="1"/>
        <v>1.6940448000000001</v>
      </c>
      <c r="G56" s="13">
        <f t="shared" si="4"/>
        <v>39.23933333333333</v>
      </c>
      <c r="H56" s="59">
        <f t="shared" si="7"/>
        <v>66.4731885888</v>
      </c>
      <c r="I56" s="10" t="s">
        <v>57</v>
      </c>
      <c r="J56" s="13">
        <v>44.073</v>
      </c>
      <c r="K56" s="13">
        <v>54.227</v>
      </c>
      <c r="L56" s="13">
        <v>19.418</v>
      </c>
      <c r="M56" s="16"/>
      <c r="N56" s="16"/>
    </row>
    <row r="57" spans="1:14" ht="24">
      <c r="A57" s="11"/>
      <c r="B57" s="10">
        <f t="shared" si="8"/>
        <v>15</v>
      </c>
      <c r="C57" s="146">
        <v>39686</v>
      </c>
      <c r="D57" s="13">
        <v>291.78</v>
      </c>
      <c r="E57" s="13">
        <v>42.095</v>
      </c>
      <c r="F57" s="59">
        <f t="shared" si="1"/>
        <v>3.6370080000000002</v>
      </c>
      <c r="G57" s="13">
        <f t="shared" si="4"/>
        <v>49.13133333333334</v>
      </c>
      <c r="H57" s="59">
        <f t="shared" si="7"/>
        <v>178.69105238400002</v>
      </c>
      <c r="I57" s="10" t="s">
        <v>58</v>
      </c>
      <c r="J57" s="13">
        <v>47.787</v>
      </c>
      <c r="K57" s="13">
        <v>49.202</v>
      </c>
      <c r="L57" s="13">
        <v>50.405</v>
      </c>
      <c r="M57" s="16"/>
      <c r="N57" s="16"/>
    </row>
    <row r="58" spans="1:14" ht="24">
      <c r="A58" s="11"/>
      <c r="B58" s="10">
        <f t="shared" si="8"/>
        <v>16</v>
      </c>
      <c r="C58" s="146">
        <v>39694</v>
      </c>
      <c r="D58" s="13">
        <v>291.8</v>
      </c>
      <c r="E58" s="13">
        <v>49.883</v>
      </c>
      <c r="F58" s="59">
        <f t="shared" si="1"/>
        <v>4.3098912</v>
      </c>
      <c r="G58" s="13">
        <f t="shared" si="4"/>
        <v>86.23533333333334</v>
      </c>
      <c r="H58" s="59">
        <f t="shared" si="7"/>
        <v>371.66490426240006</v>
      </c>
      <c r="I58" s="10" t="s">
        <v>59</v>
      </c>
      <c r="J58" s="13">
        <v>128.366</v>
      </c>
      <c r="K58" s="13">
        <v>76.221</v>
      </c>
      <c r="L58" s="13">
        <v>54.119</v>
      </c>
      <c r="M58" s="16"/>
      <c r="N58" s="16"/>
    </row>
    <row r="59" spans="1:14" ht="24">
      <c r="A59" s="11"/>
      <c r="B59" s="10">
        <f t="shared" si="8"/>
        <v>17</v>
      </c>
      <c r="C59" s="146">
        <v>39703</v>
      </c>
      <c r="D59" s="13">
        <v>291.85</v>
      </c>
      <c r="E59" s="13">
        <v>62.161</v>
      </c>
      <c r="F59" s="59">
        <f t="shared" si="1"/>
        <v>5.3707104</v>
      </c>
      <c r="G59" s="13">
        <f t="shared" si="4"/>
        <v>64.85266666666666</v>
      </c>
      <c r="H59" s="59">
        <f t="shared" si="7"/>
        <v>348.3048913344</v>
      </c>
      <c r="I59" s="10" t="s">
        <v>60</v>
      </c>
      <c r="J59" s="13">
        <v>74.199</v>
      </c>
      <c r="K59" s="13">
        <v>54.984</v>
      </c>
      <c r="L59" s="13">
        <v>65.375</v>
      </c>
      <c r="M59" s="16"/>
      <c r="N59" s="16"/>
    </row>
    <row r="60" spans="1:14" ht="24">
      <c r="A60" s="11"/>
      <c r="B60" s="10">
        <f t="shared" si="8"/>
        <v>18</v>
      </c>
      <c r="C60" s="146">
        <v>39715</v>
      </c>
      <c r="D60" s="13">
        <v>291.44</v>
      </c>
      <c r="E60" s="13">
        <v>22.123</v>
      </c>
      <c r="F60" s="59">
        <f t="shared" si="1"/>
        <v>1.9114272</v>
      </c>
      <c r="G60" s="13">
        <f t="shared" si="4"/>
        <v>24.80666666666667</v>
      </c>
      <c r="H60" s="59">
        <f t="shared" si="7"/>
        <v>47.416137408000004</v>
      </c>
      <c r="I60" s="10" t="s">
        <v>61</v>
      </c>
      <c r="J60" s="13">
        <v>14.257</v>
      </c>
      <c r="K60" s="13">
        <v>30.851</v>
      </c>
      <c r="L60" s="13">
        <v>29.312</v>
      </c>
      <c r="M60" s="16"/>
      <c r="N60" s="16"/>
    </row>
    <row r="61" spans="1:14" ht="24">
      <c r="A61" s="11"/>
      <c r="B61" s="10">
        <f t="shared" si="8"/>
        <v>19</v>
      </c>
      <c r="C61" s="146">
        <v>39728</v>
      </c>
      <c r="D61" s="13">
        <v>291.7</v>
      </c>
      <c r="E61" s="13">
        <v>41.71</v>
      </c>
      <c r="F61" s="59">
        <f t="shared" si="1"/>
        <v>3.6037440000000003</v>
      </c>
      <c r="G61" s="13">
        <f t="shared" si="4"/>
        <v>24.10156333333333</v>
      </c>
      <c r="H61" s="59">
        <f t="shared" si="7"/>
        <v>86.85586425312</v>
      </c>
      <c r="I61" s="10" t="s">
        <v>62</v>
      </c>
      <c r="J61" s="13">
        <v>7.83085</v>
      </c>
      <c r="K61" s="13">
        <v>40.77716</v>
      </c>
      <c r="L61" s="13">
        <v>23.69668</v>
      </c>
      <c r="M61" s="16"/>
      <c r="N61" s="16"/>
    </row>
    <row r="62" spans="1:14" ht="24">
      <c r="A62" s="11"/>
      <c r="B62" s="10">
        <f t="shared" si="8"/>
        <v>20</v>
      </c>
      <c r="C62" s="146">
        <v>39749</v>
      </c>
      <c r="D62" s="13">
        <v>292.7</v>
      </c>
      <c r="E62" s="13">
        <v>86.2</v>
      </c>
      <c r="F62" s="59">
        <f t="shared" si="1"/>
        <v>7.447680000000001</v>
      </c>
      <c r="G62" s="13">
        <f t="shared" si="4"/>
        <v>53.95185999999999</v>
      </c>
      <c r="H62" s="59">
        <f t="shared" si="7"/>
        <v>401.81618868479995</v>
      </c>
      <c r="I62" s="10" t="s">
        <v>63</v>
      </c>
      <c r="J62" s="13">
        <v>56.20427</v>
      </c>
      <c r="K62" s="13">
        <v>50.58018</v>
      </c>
      <c r="L62" s="13">
        <v>55.07113</v>
      </c>
      <c r="M62" s="16"/>
      <c r="N62" s="16"/>
    </row>
    <row r="63" spans="1:14" ht="24">
      <c r="A63" s="11"/>
      <c r="B63" s="10">
        <f t="shared" si="8"/>
        <v>21</v>
      </c>
      <c r="C63" s="146">
        <v>39770</v>
      </c>
      <c r="D63" s="13">
        <v>291.3</v>
      </c>
      <c r="E63" s="13">
        <v>11.503</v>
      </c>
      <c r="F63" s="59">
        <f t="shared" si="1"/>
        <v>0.9938592</v>
      </c>
      <c r="G63" s="13">
        <f t="shared" si="4"/>
        <v>2.888403333333333</v>
      </c>
      <c r="H63" s="59">
        <f t="shared" si="7"/>
        <v>2.870666226144</v>
      </c>
      <c r="I63" s="10" t="s">
        <v>79</v>
      </c>
      <c r="J63" s="13">
        <v>1.95173</v>
      </c>
      <c r="K63" s="13">
        <v>2.4735</v>
      </c>
      <c r="L63" s="13">
        <v>4.23998</v>
      </c>
      <c r="M63" s="16"/>
      <c r="N63" s="16"/>
    </row>
    <row r="64" spans="1:14" ht="24">
      <c r="A64" s="11"/>
      <c r="B64" s="10">
        <v>22</v>
      </c>
      <c r="C64" s="146">
        <v>39800</v>
      </c>
      <c r="D64" s="13">
        <v>291.15</v>
      </c>
      <c r="E64" s="13">
        <v>2.297</v>
      </c>
      <c r="F64" s="59">
        <f t="shared" si="1"/>
        <v>0.19846080000000002</v>
      </c>
      <c r="G64" s="13">
        <f t="shared" si="4"/>
        <v>6.161156666666667</v>
      </c>
      <c r="H64" s="59">
        <f t="shared" si="7"/>
        <v>1.2227480809920002</v>
      </c>
      <c r="I64" s="10" t="s">
        <v>80</v>
      </c>
      <c r="J64" s="13">
        <v>5.05384</v>
      </c>
      <c r="K64" s="13">
        <v>3.46575</v>
      </c>
      <c r="L64" s="13">
        <v>9.96388</v>
      </c>
      <c r="M64" s="16"/>
      <c r="N64" s="16"/>
    </row>
    <row r="65" spans="1:14" ht="24">
      <c r="A65" s="11"/>
      <c r="B65" s="10">
        <v>23</v>
      </c>
      <c r="C65" s="146">
        <v>39836</v>
      </c>
      <c r="D65" s="13">
        <v>291.17</v>
      </c>
      <c r="E65" s="13">
        <v>4.037</v>
      </c>
      <c r="F65" s="59">
        <f t="shared" si="1"/>
        <v>0.3487968</v>
      </c>
      <c r="G65" s="13">
        <f t="shared" si="4"/>
        <v>20.91723</v>
      </c>
      <c r="H65" s="59">
        <f t="shared" si="7"/>
        <v>7.295862888864001</v>
      </c>
      <c r="I65" s="10" t="s">
        <v>66</v>
      </c>
      <c r="J65" s="13">
        <v>28.55015</v>
      </c>
      <c r="K65" s="13">
        <v>21.77282</v>
      </c>
      <c r="L65" s="13">
        <v>12.42872</v>
      </c>
      <c r="M65" s="16"/>
      <c r="N65" s="16"/>
    </row>
    <row r="66" spans="1:14" ht="24">
      <c r="A66" s="11"/>
      <c r="B66" s="10">
        <v>24</v>
      </c>
      <c r="C66" s="146">
        <v>39855</v>
      </c>
      <c r="D66" s="13">
        <v>291.26</v>
      </c>
      <c r="E66" s="13">
        <v>6.083</v>
      </c>
      <c r="F66" s="59">
        <f t="shared" si="1"/>
        <v>0.5255712</v>
      </c>
      <c r="G66" s="13">
        <f t="shared" si="4"/>
        <v>29.387436666666662</v>
      </c>
      <c r="H66" s="59">
        <f t="shared" si="7"/>
        <v>15.445190353823998</v>
      </c>
      <c r="I66" s="10" t="s">
        <v>81</v>
      </c>
      <c r="J66" s="13">
        <v>16.87216</v>
      </c>
      <c r="K66" s="13">
        <v>33.09674</v>
      </c>
      <c r="L66" s="13">
        <v>38.19341</v>
      </c>
      <c r="M66" s="16"/>
      <c r="N66" s="16"/>
    </row>
    <row r="67" spans="1:14" ht="24.75" thickBot="1">
      <c r="A67" s="11"/>
      <c r="B67" s="60">
        <v>25</v>
      </c>
      <c r="C67" s="147">
        <v>39883</v>
      </c>
      <c r="D67" s="61">
        <v>290.13</v>
      </c>
      <c r="E67" s="61">
        <v>2.887</v>
      </c>
      <c r="F67" s="59">
        <f t="shared" si="1"/>
        <v>0.24943680000000001</v>
      </c>
      <c r="G67" s="61">
        <f t="shared" si="4"/>
        <v>7.913826666666666</v>
      </c>
      <c r="H67" s="62">
        <f t="shared" si="7"/>
        <v>1.973999599488</v>
      </c>
      <c r="I67" s="60" t="s">
        <v>82</v>
      </c>
      <c r="J67" s="61">
        <v>7.59909</v>
      </c>
      <c r="K67" s="61">
        <v>11.3068</v>
      </c>
      <c r="L67" s="61">
        <v>4.83559</v>
      </c>
      <c r="M67" s="16"/>
      <c r="N67" s="16"/>
    </row>
    <row r="68" spans="1:14" ht="24">
      <c r="A68" s="11"/>
      <c r="B68" s="63">
        <v>1</v>
      </c>
      <c r="C68" s="148">
        <v>39912</v>
      </c>
      <c r="D68" s="64">
        <v>289.77</v>
      </c>
      <c r="E68" s="64">
        <v>2.056</v>
      </c>
      <c r="F68" s="59">
        <f t="shared" si="1"/>
        <v>0.1776384</v>
      </c>
      <c r="G68" s="64">
        <f t="shared" si="4"/>
        <v>18.656703333333336</v>
      </c>
      <c r="H68" s="65">
        <f t="shared" si="7"/>
        <v>3.3141469294080004</v>
      </c>
      <c r="I68" s="71" t="s">
        <v>84</v>
      </c>
      <c r="J68" s="64">
        <v>22.21435</v>
      </c>
      <c r="K68" s="64">
        <v>11.51685</v>
      </c>
      <c r="L68" s="64">
        <v>22.23891</v>
      </c>
      <c r="M68" s="16"/>
      <c r="N68" s="16"/>
    </row>
    <row r="69" spans="1:14" ht="24">
      <c r="A69" s="11"/>
      <c r="B69" s="10">
        <v>2</v>
      </c>
      <c r="C69" s="146">
        <v>39939</v>
      </c>
      <c r="D69" s="13">
        <v>291.23</v>
      </c>
      <c r="E69" s="13">
        <v>5.186</v>
      </c>
      <c r="F69" s="59">
        <f t="shared" si="1"/>
        <v>0.44807040000000004</v>
      </c>
      <c r="G69" s="13">
        <f>+AVERAGE(J69:L69)</f>
        <v>15.585133333333333</v>
      </c>
      <c r="H69" s="59">
        <f t="shared" si="7"/>
        <v>6.983236926720001</v>
      </c>
      <c r="I69" s="72" t="s">
        <v>85</v>
      </c>
      <c r="J69" s="13">
        <v>21.85415</v>
      </c>
      <c r="K69" s="13">
        <v>12.27703</v>
      </c>
      <c r="L69" s="13">
        <v>12.62422</v>
      </c>
      <c r="M69" s="16"/>
      <c r="N69" s="16"/>
    </row>
    <row r="70" spans="1:14" ht="24">
      <c r="A70" s="11"/>
      <c r="B70" s="10">
        <v>3</v>
      </c>
      <c r="C70" s="146">
        <v>39947</v>
      </c>
      <c r="D70" s="13">
        <v>219.24</v>
      </c>
      <c r="E70" s="13">
        <v>3.991</v>
      </c>
      <c r="F70" s="59">
        <f t="shared" si="1"/>
        <v>0.34482240000000003</v>
      </c>
      <c r="G70" s="13">
        <f>+AVERAGE(J70:L70)</f>
        <v>41.719743333333334</v>
      </c>
      <c r="H70" s="59">
        <f t="shared" si="7"/>
        <v>14.385902023584002</v>
      </c>
      <c r="I70" s="10" t="s">
        <v>86</v>
      </c>
      <c r="J70" s="13">
        <v>42.86565</v>
      </c>
      <c r="K70" s="13">
        <v>44.46957</v>
      </c>
      <c r="L70" s="13">
        <v>37.82401</v>
      </c>
      <c r="M70" s="16"/>
      <c r="N70" s="16"/>
    </row>
    <row r="71" spans="1:14" ht="24">
      <c r="A71" s="11"/>
      <c r="B71" s="10">
        <v>4</v>
      </c>
      <c r="C71" s="146">
        <v>39950</v>
      </c>
      <c r="D71" s="13">
        <v>291.6</v>
      </c>
      <c r="E71" s="13">
        <v>21.821</v>
      </c>
      <c r="F71" s="59">
        <f t="shared" si="1"/>
        <v>1.8853344000000003</v>
      </c>
      <c r="G71" s="13">
        <f t="shared" si="4"/>
        <v>20.68376333333333</v>
      </c>
      <c r="H71" s="59">
        <f t="shared" si="7"/>
        <v>38.995810533792</v>
      </c>
      <c r="I71" s="10" t="s">
        <v>87</v>
      </c>
      <c r="J71" s="13">
        <v>9.55779</v>
      </c>
      <c r="K71" s="13">
        <v>23.89018</v>
      </c>
      <c r="L71" s="13">
        <v>28.60332</v>
      </c>
      <c r="M71" s="16"/>
      <c r="N71" s="16"/>
    </row>
    <row r="72" spans="1:14" ht="24">
      <c r="A72" s="11"/>
      <c r="B72" s="10">
        <v>5</v>
      </c>
      <c r="C72" s="146">
        <v>40001</v>
      </c>
      <c r="D72" s="13">
        <v>291.8</v>
      </c>
      <c r="E72" s="13">
        <v>46.73</v>
      </c>
      <c r="F72" s="59">
        <f t="shared" si="1"/>
        <v>4.037472</v>
      </c>
      <c r="G72" s="13">
        <f aca="true" t="shared" si="9" ref="G72:G100">+AVERAGE(J72:L72)</f>
        <v>127.67327666666667</v>
      </c>
      <c r="H72" s="59">
        <f aca="true" t="shared" si="10" ref="H72:H100">G72*F72</f>
        <v>515.47727968992</v>
      </c>
      <c r="I72" s="10" t="s">
        <v>88</v>
      </c>
      <c r="J72" s="13">
        <v>98.73061</v>
      </c>
      <c r="K72" s="13">
        <v>159.27571</v>
      </c>
      <c r="L72" s="13">
        <v>125.01351</v>
      </c>
      <c r="M72" s="13" t="s">
        <v>83</v>
      </c>
      <c r="N72" s="13"/>
    </row>
    <row r="73" spans="1:14" ht="24">
      <c r="A73" s="11"/>
      <c r="B73" s="10">
        <v>6</v>
      </c>
      <c r="C73" s="146">
        <v>40009</v>
      </c>
      <c r="D73" s="13">
        <v>291.29</v>
      </c>
      <c r="E73" s="13">
        <v>8.072</v>
      </c>
      <c r="F73" s="59">
        <f t="shared" si="1"/>
        <v>0.6974208</v>
      </c>
      <c r="G73" s="13">
        <f t="shared" si="9"/>
        <v>37.63188666666667</v>
      </c>
      <c r="H73" s="59">
        <f t="shared" si="10"/>
        <v>26.245260504576</v>
      </c>
      <c r="I73" s="10" t="s">
        <v>89</v>
      </c>
      <c r="J73" s="13">
        <v>38.1467</v>
      </c>
      <c r="K73" s="13">
        <v>29.5279</v>
      </c>
      <c r="L73" s="13">
        <v>45.22106</v>
      </c>
      <c r="M73" s="16"/>
      <c r="N73" s="16"/>
    </row>
    <row r="74" spans="1:14" ht="24">
      <c r="A74" s="11"/>
      <c r="B74" s="10">
        <v>7</v>
      </c>
      <c r="C74" s="146">
        <v>40017</v>
      </c>
      <c r="D74" s="13">
        <v>291.27</v>
      </c>
      <c r="E74" s="13">
        <v>5.734</v>
      </c>
      <c r="F74" s="59">
        <f aca="true" t="shared" si="11" ref="F74:F137">E74*0.0864</f>
        <v>0.4954176</v>
      </c>
      <c r="G74" s="13">
        <f t="shared" si="9"/>
        <v>18.781670000000002</v>
      </c>
      <c r="H74" s="59">
        <f t="shared" si="10"/>
        <v>9.304769875392001</v>
      </c>
      <c r="I74" s="10" t="s">
        <v>90</v>
      </c>
      <c r="J74" s="13">
        <v>19.87586</v>
      </c>
      <c r="K74" s="13">
        <v>19.89777</v>
      </c>
      <c r="L74" s="13">
        <v>16.57138</v>
      </c>
      <c r="M74" s="16"/>
      <c r="N74" s="16"/>
    </row>
    <row r="75" spans="1:14" ht="24">
      <c r="A75" s="11"/>
      <c r="B75" s="10">
        <v>8</v>
      </c>
      <c r="C75" s="146">
        <v>40030</v>
      </c>
      <c r="D75" s="13">
        <v>291.3</v>
      </c>
      <c r="E75" s="13">
        <v>15.344</v>
      </c>
      <c r="F75" s="59">
        <f t="shared" si="11"/>
        <v>1.3257216</v>
      </c>
      <c r="G75" s="13">
        <f t="shared" si="9"/>
        <v>46.737703333333336</v>
      </c>
      <c r="H75" s="59">
        <f t="shared" si="10"/>
        <v>61.961182843392</v>
      </c>
      <c r="I75" s="10" t="s">
        <v>91</v>
      </c>
      <c r="J75" s="13">
        <v>42.29671</v>
      </c>
      <c r="K75" s="13">
        <v>52.73864</v>
      </c>
      <c r="L75" s="13">
        <v>45.17776</v>
      </c>
      <c r="M75" s="16"/>
      <c r="N75" s="16"/>
    </row>
    <row r="76" spans="1:14" ht="24">
      <c r="A76" s="11"/>
      <c r="B76" s="10">
        <v>9</v>
      </c>
      <c r="C76" s="146">
        <v>40042</v>
      </c>
      <c r="D76" s="13">
        <v>291.32</v>
      </c>
      <c r="E76" s="13">
        <v>11.054</v>
      </c>
      <c r="F76" s="59">
        <f t="shared" si="11"/>
        <v>0.9550656000000001</v>
      </c>
      <c r="G76" s="13">
        <f t="shared" si="9"/>
        <v>27.397446666666667</v>
      </c>
      <c r="H76" s="59">
        <f t="shared" si="10"/>
        <v>26.166358839168</v>
      </c>
      <c r="I76" s="10" t="s">
        <v>92</v>
      </c>
      <c r="J76" s="13">
        <v>27.30352</v>
      </c>
      <c r="K76" s="13">
        <v>19.95198</v>
      </c>
      <c r="L76" s="13">
        <v>34.93684</v>
      </c>
      <c r="M76" s="16"/>
      <c r="N76" s="16"/>
    </row>
    <row r="77" spans="1:14" ht="24">
      <c r="A77" s="11"/>
      <c r="B77" s="10">
        <v>10</v>
      </c>
      <c r="C77" s="146">
        <v>40046</v>
      </c>
      <c r="D77" s="13">
        <v>291.3</v>
      </c>
      <c r="E77" s="13">
        <v>10.813</v>
      </c>
      <c r="F77" s="59">
        <f t="shared" si="11"/>
        <v>0.9342432</v>
      </c>
      <c r="G77" s="13">
        <f t="shared" si="9"/>
        <v>29.340549999999997</v>
      </c>
      <c r="H77" s="59">
        <f t="shared" si="10"/>
        <v>27.411209321759998</v>
      </c>
      <c r="I77" s="10" t="s">
        <v>93</v>
      </c>
      <c r="J77" s="13">
        <v>35.63823</v>
      </c>
      <c r="K77" s="13">
        <v>21.97988</v>
      </c>
      <c r="L77" s="13">
        <v>30.40354</v>
      </c>
      <c r="M77" s="16"/>
      <c r="N77" s="16"/>
    </row>
    <row r="78" spans="1:14" ht="24">
      <c r="A78" s="11"/>
      <c r="B78" s="10">
        <v>11</v>
      </c>
      <c r="C78" s="146">
        <v>40060</v>
      </c>
      <c r="D78" s="13">
        <v>291.32</v>
      </c>
      <c r="E78" s="13">
        <v>12.364</v>
      </c>
      <c r="F78" s="59">
        <f t="shared" si="11"/>
        <v>1.0682496000000001</v>
      </c>
      <c r="G78" s="13">
        <f t="shared" si="9"/>
        <v>46.93661</v>
      </c>
      <c r="H78" s="59">
        <f t="shared" si="10"/>
        <v>50.14001485785601</v>
      </c>
      <c r="I78" s="10" t="s">
        <v>94</v>
      </c>
      <c r="J78" s="13">
        <v>47.22178</v>
      </c>
      <c r="K78" s="13">
        <v>46.90883</v>
      </c>
      <c r="L78" s="13">
        <v>46.67922</v>
      </c>
      <c r="M78" s="16"/>
      <c r="N78" s="16"/>
    </row>
    <row r="79" spans="1:14" ht="24">
      <c r="A79" s="11"/>
      <c r="B79" s="10">
        <v>12</v>
      </c>
      <c r="C79" s="146">
        <v>40068</v>
      </c>
      <c r="D79" s="13">
        <v>291.4</v>
      </c>
      <c r="E79" s="13">
        <v>13.783</v>
      </c>
      <c r="F79" s="59">
        <f t="shared" si="11"/>
        <v>1.1908512</v>
      </c>
      <c r="G79" s="13">
        <f t="shared" si="9"/>
        <v>51.90403</v>
      </c>
      <c r="H79" s="59">
        <f t="shared" si="10"/>
        <v>61.809976410336</v>
      </c>
      <c r="I79" s="10" t="s">
        <v>95</v>
      </c>
      <c r="J79" s="13">
        <v>16.02564</v>
      </c>
      <c r="K79" s="13">
        <v>36.07214</v>
      </c>
      <c r="L79" s="13">
        <v>103.61431</v>
      </c>
      <c r="M79" s="16"/>
      <c r="N79" s="16"/>
    </row>
    <row r="80" spans="1:14" ht="24">
      <c r="A80" s="11"/>
      <c r="B80" s="10">
        <v>13</v>
      </c>
      <c r="C80" s="146">
        <v>40074</v>
      </c>
      <c r="D80" s="13">
        <v>291.69</v>
      </c>
      <c r="E80" s="13">
        <v>43.384</v>
      </c>
      <c r="F80" s="59">
        <f t="shared" si="11"/>
        <v>3.7483776000000004</v>
      </c>
      <c r="G80" s="13">
        <f t="shared" si="9"/>
        <v>82.64366333333332</v>
      </c>
      <c r="H80" s="59">
        <f t="shared" si="10"/>
        <v>309.779656420608</v>
      </c>
      <c r="I80" s="10" t="s">
        <v>96</v>
      </c>
      <c r="J80" s="13">
        <v>103.05469</v>
      </c>
      <c r="K80" s="13">
        <v>70.75122</v>
      </c>
      <c r="L80" s="13">
        <v>74.12508</v>
      </c>
      <c r="M80" s="16"/>
      <c r="N80" s="16"/>
    </row>
    <row r="81" spans="1:14" ht="24">
      <c r="A81" s="11"/>
      <c r="B81" s="10">
        <v>14</v>
      </c>
      <c r="C81" s="146">
        <v>40076</v>
      </c>
      <c r="D81" s="13">
        <v>291.8</v>
      </c>
      <c r="E81" s="13">
        <v>46.849</v>
      </c>
      <c r="F81" s="59">
        <f t="shared" si="11"/>
        <v>4.0477536</v>
      </c>
      <c r="G81" s="13">
        <f t="shared" si="9"/>
        <v>14.716526666666667</v>
      </c>
      <c r="H81" s="59">
        <f t="shared" si="10"/>
        <v>59.568873794496</v>
      </c>
      <c r="I81" s="10" t="s">
        <v>97</v>
      </c>
      <c r="J81" s="13">
        <v>20.29744</v>
      </c>
      <c r="K81" s="13">
        <v>9.77479</v>
      </c>
      <c r="L81" s="13">
        <v>14.07735</v>
      </c>
      <c r="M81" s="16"/>
      <c r="N81" s="16"/>
    </row>
    <row r="82" spans="1:14" ht="24">
      <c r="A82" s="11"/>
      <c r="B82" s="10">
        <v>15</v>
      </c>
      <c r="C82" s="146">
        <v>40091</v>
      </c>
      <c r="D82" s="13">
        <v>291.35</v>
      </c>
      <c r="E82" s="13">
        <v>16.335</v>
      </c>
      <c r="F82" s="59">
        <f t="shared" si="11"/>
        <v>1.4113440000000002</v>
      </c>
      <c r="G82" s="13">
        <f t="shared" si="9"/>
        <v>62.32068</v>
      </c>
      <c r="H82" s="59">
        <f t="shared" si="10"/>
        <v>87.95591779392001</v>
      </c>
      <c r="I82" s="10" t="s">
        <v>98</v>
      </c>
      <c r="J82" s="13">
        <v>84.79273</v>
      </c>
      <c r="K82" s="13">
        <v>41.7495</v>
      </c>
      <c r="L82" s="13">
        <v>60.41981</v>
      </c>
      <c r="M82" s="16"/>
      <c r="N82" s="16"/>
    </row>
    <row r="83" spans="1:14" ht="24">
      <c r="A83" s="11"/>
      <c r="B83" s="10">
        <v>16</v>
      </c>
      <c r="C83" s="146">
        <v>40101</v>
      </c>
      <c r="D83" s="13">
        <v>291.35</v>
      </c>
      <c r="E83" s="13">
        <v>13.783</v>
      </c>
      <c r="F83" s="59">
        <f t="shared" si="11"/>
        <v>1.1908512</v>
      </c>
      <c r="G83" s="13">
        <f t="shared" si="9"/>
        <v>53.33003</v>
      </c>
      <c r="H83" s="59">
        <f t="shared" si="10"/>
        <v>63.508130221536</v>
      </c>
      <c r="I83" s="10" t="s">
        <v>99</v>
      </c>
      <c r="J83" s="13">
        <v>55.11104</v>
      </c>
      <c r="K83" s="13">
        <v>51.22406</v>
      </c>
      <c r="L83" s="13">
        <v>53.65499</v>
      </c>
      <c r="M83" s="16"/>
      <c r="N83" s="16"/>
    </row>
    <row r="84" spans="1:14" ht="24">
      <c r="A84" s="11"/>
      <c r="B84" s="10">
        <v>17</v>
      </c>
      <c r="C84" s="146">
        <v>40106</v>
      </c>
      <c r="D84" s="13">
        <v>291.35</v>
      </c>
      <c r="E84" s="13">
        <v>15.025</v>
      </c>
      <c r="F84" s="59">
        <f t="shared" si="11"/>
        <v>1.2981600000000002</v>
      </c>
      <c r="G84" s="13">
        <f t="shared" si="9"/>
        <v>57.81383333333333</v>
      </c>
      <c r="H84" s="59">
        <f t="shared" si="10"/>
        <v>75.05160588000001</v>
      </c>
      <c r="I84" s="10" t="s">
        <v>100</v>
      </c>
      <c r="J84" s="13">
        <v>34.84883</v>
      </c>
      <c r="K84" s="13">
        <v>76.53061</v>
      </c>
      <c r="L84" s="13">
        <v>62.06206</v>
      </c>
      <c r="M84" s="16"/>
      <c r="N84" s="16"/>
    </row>
    <row r="85" spans="1:14" ht="24">
      <c r="A85" s="11"/>
      <c r="B85" s="10">
        <v>18</v>
      </c>
      <c r="C85" s="146">
        <v>40108</v>
      </c>
      <c r="D85" s="13">
        <v>291.41</v>
      </c>
      <c r="E85" s="13">
        <v>19.566</v>
      </c>
      <c r="F85" s="59">
        <f t="shared" si="11"/>
        <v>1.6905024</v>
      </c>
      <c r="G85" s="13">
        <f t="shared" si="9"/>
        <v>50.12590333333333</v>
      </c>
      <c r="H85" s="59">
        <f t="shared" si="10"/>
        <v>84.737959887168</v>
      </c>
      <c r="I85" s="10" t="s">
        <v>101</v>
      </c>
      <c r="J85" s="13">
        <v>41.95448</v>
      </c>
      <c r="K85" s="13">
        <v>57.73919</v>
      </c>
      <c r="L85" s="13">
        <v>50.68404</v>
      </c>
      <c r="M85" s="16"/>
      <c r="N85" s="16"/>
    </row>
    <row r="86" spans="1:14" ht="24">
      <c r="A86" s="11"/>
      <c r="B86" s="10">
        <v>19</v>
      </c>
      <c r="C86" s="146">
        <v>40124</v>
      </c>
      <c r="D86" s="13">
        <v>291.32</v>
      </c>
      <c r="E86" s="11">
        <v>10.411</v>
      </c>
      <c r="F86" s="59">
        <f t="shared" si="11"/>
        <v>0.8995104</v>
      </c>
      <c r="G86" s="13">
        <f t="shared" si="9"/>
        <v>11.694506666666667</v>
      </c>
      <c r="H86" s="59">
        <f t="shared" si="10"/>
        <v>10.519330369536002</v>
      </c>
      <c r="I86" s="10" t="s">
        <v>102</v>
      </c>
      <c r="J86" s="13">
        <v>3.19463</v>
      </c>
      <c r="K86" s="13">
        <v>17.36739</v>
      </c>
      <c r="L86" s="13">
        <v>14.5215</v>
      </c>
      <c r="M86" s="16"/>
      <c r="N86" s="16"/>
    </row>
    <row r="87" spans="1:14" ht="24">
      <c r="A87" s="11"/>
      <c r="B87" s="10">
        <v>20</v>
      </c>
      <c r="C87" s="146">
        <v>40131</v>
      </c>
      <c r="D87" s="13">
        <v>291.3</v>
      </c>
      <c r="E87" s="13">
        <v>10.331</v>
      </c>
      <c r="F87" s="59">
        <f t="shared" si="11"/>
        <v>0.8925984</v>
      </c>
      <c r="G87" s="13">
        <f t="shared" si="9"/>
        <v>14.414243333333332</v>
      </c>
      <c r="H87" s="59">
        <f t="shared" si="10"/>
        <v>12.866130536543999</v>
      </c>
      <c r="I87" s="10" t="s">
        <v>103</v>
      </c>
      <c r="J87" s="13">
        <v>7.09332</v>
      </c>
      <c r="K87" s="13">
        <v>15.06955</v>
      </c>
      <c r="L87" s="13">
        <v>21.07986</v>
      </c>
      <c r="M87" s="16"/>
      <c r="N87" s="16"/>
    </row>
    <row r="88" spans="1:14" ht="24">
      <c r="A88" s="11"/>
      <c r="B88" s="10">
        <v>21</v>
      </c>
      <c r="C88" s="146">
        <v>40136</v>
      </c>
      <c r="D88" s="13">
        <v>291.18</v>
      </c>
      <c r="E88" s="13">
        <v>2.858</v>
      </c>
      <c r="F88" s="59">
        <f t="shared" si="11"/>
        <v>0.24693120000000002</v>
      </c>
      <c r="G88" s="13">
        <f t="shared" si="9"/>
        <v>16.388883333333336</v>
      </c>
      <c r="H88" s="59">
        <f t="shared" si="10"/>
        <v>4.0469266281600005</v>
      </c>
      <c r="I88" s="10" t="s">
        <v>79</v>
      </c>
      <c r="J88" s="13">
        <v>12.9253</v>
      </c>
      <c r="K88" s="13">
        <v>17.40896</v>
      </c>
      <c r="L88" s="13">
        <v>18.83239</v>
      </c>
      <c r="M88" s="16"/>
      <c r="N88" s="16"/>
    </row>
    <row r="89" spans="1:14" ht="24">
      <c r="A89" s="11"/>
      <c r="B89" s="10">
        <v>22</v>
      </c>
      <c r="C89" s="146">
        <v>40145</v>
      </c>
      <c r="D89" s="13">
        <v>291.26</v>
      </c>
      <c r="E89" s="13">
        <v>3.013</v>
      </c>
      <c r="F89" s="59">
        <f t="shared" si="11"/>
        <v>0.26032320000000003</v>
      </c>
      <c r="G89" s="13">
        <f t="shared" si="9"/>
        <v>6.284466666666667</v>
      </c>
      <c r="H89" s="59">
        <f t="shared" si="10"/>
        <v>1.6359924729600002</v>
      </c>
      <c r="I89" s="10" t="s">
        <v>80</v>
      </c>
      <c r="J89" s="13">
        <v>8.18759</v>
      </c>
      <c r="K89" s="13">
        <v>6.7867</v>
      </c>
      <c r="L89" s="13">
        <v>3.87911</v>
      </c>
      <c r="M89" s="16"/>
      <c r="N89" s="16"/>
    </row>
    <row r="90" spans="1:14" ht="24">
      <c r="A90" s="11"/>
      <c r="B90" s="10">
        <v>23</v>
      </c>
      <c r="C90" s="146">
        <v>40153</v>
      </c>
      <c r="D90" s="13">
        <v>291.03</v>
      </c>
      <c r="E90" s="13">
        <v>0.843</v>
      </c>
      <c r="F90" s="59">
        <f t="shared" si="11"/>
        <v>0.0728352</v>
      </c>
      <c r="G90" s="13">
        <f t="shared" si="9"/>
        <v>24.40058</v>
      </c>
      <c r="H90" s="59">
        <f t="shared" si="10"/>
        <v>1.777221124416</v>
      </c>
      <c r="I90" s="10" t="s">
        <v>104</v>
      </c>
      <c r="J90" s="13">
        <v>28.83416</v>
      </c>
      <c r="K90" s="13">
        <v>17.55344</v>
      </c>
      <c r="L90" s="13">
        <v>26.81414</v>
      </c>
      <c r="M90" s="16"/>
      <c r="N90" s="16"/>
    </row>
    <row r="91" spans="1:14" ht="24">
      <c r="A91" s="11"/>
      <c r="B91" s="10">
        <v>24</v>
      </c>
      <c r="C91" s="146">
        <v>40160</v>
      </c>
      <c r="D91" s="13">
        <v>291.19</v>
      </c>
      <c r="E91" s="13">
        <v>1.643</v>
      </c>
      <c r="F91" s="59">
        <f t="shared" si="11"/>
        <v>0.1419552</v>
      </c>
      <c r="G91" s="13">
        <f t="shared" si="9"/>
        <v>15.544276666666667</v>
      </c>
      <c r="H91" s="59">
        <f t="shared" si="10"/>
        <v>2.206590903072</v>
      </c>
      <c r="I91" s="10" t="s">
        <v>81</v>
      </c>
      <c r="J91" s="13">
        <v>12.4821</v>
      </c>
      <c r="K91" s="13">
        <v>19.29642</v>
      </c>
      <c r="L91" s="13">
        <v>14.85431</v>
      </c>
      <c r="M91" s="16"/>
      <c r="N91" s="16"/>
    </row>
    <row r="92" spans="1:14" ht="24">
      <c r="A92" s="11"/>
      <c r="B92" s="10">
        <v>25</v>
      </c>
      <c r="C92" s="146">
        <v>40167</v>
      </c>
      <c r="D92" s="13">
        <v>291.15</v>
      </c>
      <c r="E92" s="13">
        <v>1.474</v>
      </c>
      <c r="F92" s="59">
        <f t="shared" si="11"/>
        <v>0.1273536</v>
      </c>
      <c r="G92" s="13">
        <f t="shared" si="9"/>
        <v>24.695130000000002</v>
      </c>
      <c r="H92" s="59">
        <f t="shared" si="10"/>
        <v>3.1450137079680007</v>
      </c>
      <c r="I92" s="10" t="s">
        <v>82</v>
      </c>
      <c r="J92" s="13">
        <v>23.0858</v>
      </c>
      <c r="K92" s="13">
        <v>17.7918</v>
      </c>
      <c r="L92" s="13">
        <v>33.20779</v>
      </c>
      <c r="M92" s="16"/>
      <c r="N92" s="16"/>
    </row>
    <row r="93" spans="1:14" ht="24">
      <c r="A93" s="11"/>
      <c r="B93" s="10">
        <v>26</v>
      </c>
      <c r="C93" s="146">
        <v>40174</v>
      </c>
      <c r="D93" s="13">
        <v>291.15</v>
      </c>
      <c r="E93" s="13">
        <v>1.481</v>
      </c>
      <c r="F93" s="59">
        <f t="shared" si="11"/>
        <v>0.12795840000000003</v>
      </c>
      <c r="G93" s="13">
        <f t="shared" si="9"/>
        <v>21.752840000000003</v>
      </c>
      <c r="H93" s="59">
        <f t="shared" si="10"/>
        <v>2.783458601856001</v>
      </c>
      <c r="I93" s="10" t="s">
        <v>105</v>
      </c>
      <c r="J93" s="13">
        <v>24.01642</v>
      </c>
      <c r="K93" s="13">
        <v>26.25749</v>
      </c>
      <c r="L93" s="13">
        <v>14.98461</v>
      </c>
      <c r="M93" s="16"/>
      <c r="N93" s="16"/>
    </row>
    <row r="94" spans="1:14" ht="24">
      <c r="A94" s="11"/>
      <c r="B94" s="10">
        <v>27</v>
      </c>
      <c r="C94" s="146">
        <v>40183</v>
      </c>
      <c r="D94" s="13">
        <v>291.19</v>
      </c>
      <c r="E94" s="13">
        <v>1.114</v>
      </c>
      <c r="F94" s="59">
        <f t="shared" si="11"/>
        <v>0.09624960000000002</v>
      </c>
      <c r="G94" s="13">
        <f t="shared" si="9"/>
        <v>32.40903</v>
      </c>
      <c r="H94" s="59">
        <f t="shared" si="10"/>
        <v>3.1193561738880007</v>
      </c>
      <c r="I94" s="73" t="s">
        <v>107</v>
      </c>
      <c r="J94" s="13">
        <v>43.7951</v>
      </c>
      <c r="K94" s="13">
        <v>28.95884</v>
      </c>
      <c r="L94" s="13">
        <v>24.47315</v>
      </c>
      <c r="M94" s="16"/>
      <c r="N94" s="16"/>
    </row>
    <row r="95" spans="1:14" ht="24">
      <c r="A95" s="11"/>
      <c r="B95" s="10">
        <v>28</v>
      </c>
      <c r="C95" s="146">
        <v>40190</v>
      </c>
      <c r="D95" s="13">
        <v>291.21</v>
      </c>
      <c r="E95" s="13">
        <v>2.19</v>
      </c>
      <c r="F95" s="59">
        <f t="shared" si="11"/>
        <v>0.189216</v>
      </c>
      <c r="G95" s="13">
        <f t="shared" si="9"/>
        <v>9.906956666666666</v>
      </c>
      <c r="H95" s="59">
        <f t="shared" si="10"/>
        <v>1.8745547126399997</v>
      </c>
      <c r="I95" s="10" t="s">
        <v>106</v>
      </c>
      <c r="J95" s="13">
        <v>13.70755</v>
      </c>
      <c r="K95" s="13">
        <v>6.64055</v>
      </c>
      <c r="L95" s="13">
        <v>9.37277</v>
      </c>
      <c r="M95" s="16"/>
      <c r="N95" s="16"/>
    </row>
    <row r="96" spans="1:14" ht="24">
      <c r="A96" s="11"/>
      <c r="B96" s="10">
        <v>29</v>
      </c>
      <c r="C96" s="146">
        <v>40201</v>
      </c>
      <c r="D96" s="13">
        <v>291.22</v>
      </c>
      <c r="E96" s="13">
        <v>2.245</v>
      </c>
      <c r="F96" s="59">
        <f t="shared" si="11"/>
        <v>0.19396800000000003</v>
      </c>
      <c r="G96" s="13">
        <f t="shared" si="9"/>
        <v>8.508336666666667</v>
      </c>
      <c r="H96" s="59">
        <f t="shared" si="10"/>
        <v>1.6503450465600003</v>
      </c>
      <c r="I96" s="10" t="s">
        <v>108</v>
      </c>
      <c r="J96" s="13">
        <v>10.54812</v>
      </c>
      <c r="K96" s="13">
        <v>10.11654</v>
      </c>
      <c r="L96" s="13">
        <v>4.86035</v>
      </c>
      <c r="M96" s="16"/>
      <c r="N96" s="16"/>
    </row>
    <row r="97" spans="1:14" ht="24">
      <c r="A97" s="11"/>
      <c r="B97" s="10">
        <v>30</v>
      </c>
      <c r="C97" s="146">
        <v>40209</v>
      </c>
      <c r="D97" s="13">
        <v>291.25</v>
      </c>
      <c r="E97" s="13">
        <v>3.153</v>
      </c>
      <c r="F97" s="59">
        <f t="shared" si="11"/>
        <v>0.27241920000000003</v>
      </c>
      <c r="G97" s="13">
        <f t="shared" si="9"/>
        <v>7.449423333333333</v>
      </c>
      <c r="H97" s="59">
        <f t="shared" si="10"/>
        <v>2.029365944928</v>
      </c>
      <c r="I97" s="10" t="s">
        <v>109</v>
      </c>
      <c r="J97" s="13">
        <v>10.66439</v>
      </c>
      <c r="K97" s="13">
        <v>4.20109</v>
      </c>
      <c r="L97" s="13">
        <v>7.48279</v>
      </c>
      <c r="M97" s="16"/>
      <c r="N97" s="16"/>
    </row>
    <row r="98" spans="1:14" ht="24">
      <c r="A98" s="11"/>
      <c r="B98" s="10">
        <v>31</v>
      </c>
      <c r="C98" s="146">
        <v>40211</v>
      </c>
      <c r="D98" s="13">
        <v>291.22</v>
      </c>
      <c r="E98" s="13">
        <v>1.184</v>
      </c>
      <c r="F98" s="59">
        <f t="shared" si="11"/>
        <v>0.1022976</v>
      </c>
      <c r="G98" s="13">
        <f t="shared" si="9"/>
        <v>34.876353333333334</v>
      </c>
      <c r="H98" s="59">
        <f t="shared" si="10"/>
        <v>3.567767242752</v>
      </c>
      <c r="I98" s="10" t="s">
        <v>110</v>
      </c>
      <c r="J98" s="13">
        <v>33.80554</v>
      </c>
      <c r="K98" s="13">
        <v>29.28944</v>
      </c>
      <c r="L98" s="13">
        <v>41.53408</v>
      </c>
      <c r="M98" s="16"/>
      <c r="N98" s="16"/>
    </row>
    <row r="99" spans="1:14" ht="24">
      <c r="A99" s="11"/>
      <c r="B99" s="10">
        <v>32</v>
      </c>
      <c r="C99" s="146">
        <v>40225</v>
      </c>
      <c r="D99" s="13">
        <v>291.2</v>
      </c>
      <c r="E99" s="13">
        <v>0.852</v>
      </c>
      <c r="F99" s="59">
        <f t="shared" si="11"/>
        <v>0.0736128</v>
      </c>
      <c r="G99" s="13">
        <f t="shared" si="9"/>
        <v>19.39881</v>
      </c>
      <c r="H99" s="59">
        <f t="shared" si="10"/>
        <v>1.428000720768</v>
      </c>
      <c r="I99" s="10" t="s">
        <v>111</v>
      </c>
      <c r="J99" s="13">
        <v>12.00606</v>
      </c>
      <c r="K99" s="13">
        <v>24.64703</v>
      </c>
      <c r="L99" s="13">
        <v>21.54334</v>
      </c>
      <c r="M99" s="16"/>
      <c r="N99" s="16"/>
    </row>
    <row r="100" spans="1:14" ht="24.75" thickBot="1">
      <c r="A100" s="11"/>
      <c r="B100" s="60">
        <v>33</v>
      </c>
      <c r="C100" s="147">
        <v>40230</v>
      </c>
      <c r="D100" s="61">
        <v>291.23</v>
      </c>
      <c r="E100" s="61">
        <v>1.83</v>
      </c>
      <c r="F100" s="59">
        <f t="shared" si="11"/>
        <v>0.158112</v>
      </c>
      <c r="G100" s="61">
        <f t="shared" si="9"/>
        <v>21.853723333333335</v>
      </c>
      <c r="H100" s="62">
        <f t="shared" si="10"/>
        <v>3.4553359036800004</v>
      </c>
      <c r="I100" s="60" t="s">
        <v>112</v>
      </c>
      <c r="J100" s="61">
        <v>25.84236</v>
      </c>
      <c r="K100" s="61">
        <v>24.20261</v>
      </c>
      <c r="L100" s="61">
        <v>15.5162</v>
      </c>
      <c r="M100" s="58" t="s">
        <v>122</v>
      </c>
      <c r="N100" s="13"/>
    </row>
    <row r="101" spans="1:14" ht="24">
      <c r="A101" s="11"/>
      <c r="B101" s="10">
        <v>1</v>
      </c>
      <c r="C101" s="146">
        <v>40276</v>
      </c>
      <c r="D101" s="13">
        <v>291.15</v>
      </c>
      <c r="E101" s="13">
        <v>0.776</v>
      </c>
      <c r="F101" s="59">
        <f t="shared" si="11"/>
        <v>0.0670464</v>
      </c>
      <c r="G101" s="13">
        <f>+AVERAGE(J101:L101)</f>
        <v>2.34791</v>
      </c>
      <c r="H101" s="59">
        <f>G101*F101</f>
        <v>0.15741891302400002</v>
      </c>
      <c r="I101" s="10" t="s">
        <v>114</v>
      </c>
      <c r="J101" s="13">
        <v>3.18117</v>
      </c>
      <c r="K101" s="13">
        <v>2.27421</v>
      </c>
      <c r="L101" s="13">
        <v>1.58835</v>
      </c>
      <c r="M101" s="16"/>
      <c r="N101" s="16"/>
    </row>
    <row r="102" spans="1:14" ht="24">
      <c r="A102" s="11"/>
      <c r="B102" s="10">
        <v>2</v>
      </c>
      <c r="C102" s="146">
        <v>40365</v>
      </c>
      <c r="D102" s="13">
        <v>291.1</v>
      </c>
      <c r="E102" s="13">
        <v>2.154</v>
      </c>
      <c r="F102" s="59">
        <f t="shared" si="11"/>
        <v>0.1861056</v>
      </c>
      <c r="G102" s="13">
        <f aca="true" t="shared" si="12" ref="G102:G128">+AVERAGE(J102:L102)</f>
        <v>74.74084333333333</v>
      </c>
      <c r="H102" s="59">
        <f aca="true" t="shared" si="13" ref="H102:H175">G102*F102</f>
        <v>13.909689493056</v>
      </c>
      <c r="I102" s="72" t="s">
        <v>116</v>
      </c>
      <c r="J102" s="13">
        <v>67.71634</v>
      </c>
      <c r="K102" s="13">
        <v>62.60714</v>
      </c>
      <c r="L102" s="13">
        <v>93.89905</v>
      </c>
      <c r="M102" s="74" t="s">
        <v>113</v>
      </c>
      <c r="N102" s="13"/>
    </row>
    <row r="103" spans="1:14" ht="24">
      <c r="A103" s="11"/>
      <c r="B103" s="10">
        <v>3</v>
      </c>
      <c r="C103" s="146">
        <v>40376</v>
      </c>
      <c r="D103" s="13">
        <v>291.15</v>
      </c>
      <c r="E103" s="13">
        <v>0.975</v>
      </c>
      <c r="F103" s="59">
        <f t="shared" si="11"/>
        <v>0.08424000000000001</v>
      </c>
      <c r="G103" s="13">
        <f t="shared" si="12"/>
        <v>52.9863</v>
      </c>
      <c r="H103" s="59">
        <f t="shared" si="13"/>
        <v>4.463565912000001</v>
      </c>
      <c r="I103" s="10" t="s">
        <v>117</v>
      </c>
      <c r="J103" s="13">
        <v>46.48724</v>
      </c>
      <c r="K103" s="13">
        <v>49.02755</v>
      </c>
      <c r="L103" s="13">
        <v>63.44411</v>
      </c>
      <c r="M103" s="74" t="s">
        <v>115</v>
      </c>
      <c r="N103" s="13"/>
    </row>
    <row r="104" spans="1:14" ht="24">
      <c r="A104" s="11"/>
      <c r="B104" s="10">
        <v>4</v>
      </c>
      <c r="C104" s="146">
        <v>40389</v>
      </c>
      <c r="D104" s="13">
        <v>291.3</v>
      </c>
      <c r="E104" s="13">
        <v>10.084</v>
      </c>
      <c r="F104" s="59">
        <f t="shared" si="11"/>
        <v>0.8712576</v>
      </c>
      <c r="G104" s="13">
        <f t="shared" si="12"/>
        <v>59.49974666666666</v>
      </c>
      <c r="H104" s="59">
        <f t="shared" si="13"/>
        <v>51.83960648140799</v>
      </c>
      <c r="I104" s="10" t="s">
        <v>118</v>
      </c>
      <c r="J104" s="13">
        <v>67.81292</v>
      </c>
      <c r="K104" s="13">
        <v>51.8732</v>
      </c>
      <c r="L104" s="13">
        <v>58.81312</v>
      </c>
      <c r="M104" s="16"/>
      <c r="N104" s="16"/>
    </row>
    <row r="105" spans="1:16" ht="24">
      <c r="A105" s="11"/>
      <c r="B105" s="10">
        <v>5</v>
      </c>
      <c r="C105" s="146">
        <v>40397</v>
      </c>
      <c r="D105" s="13">
        <v>261.62</v>
      </c>
      <c r="E105" s="13">
        <v>26.627</v>
      </c>
      <c r="F105" s="59">
        <f t="shared" si="11"/>
        <v>2.3005728</v>
      </c>
      <c r="G105" s="13">
        <f t="shared" si="12"/>
        <v>49.31523333333333</v>
      </c>
      <c r="H105" s="59">
        <f t="shared" si="13"/>
        <v>113.45328443231999</v>
      </c>
      <c r="I105" s="10" t="s">
        <v>119</v>
      </c>
      <c r="J105" s="13">
        <v>54.44216</v>
      </c>
      <c r="K105" s="13">
        <v>48.58496</v>
      </c>
      <c r="L105" s="13">
        <v>44.91858</v>
      </c>
      <c r="O105" s="74"/>
      <c r="P105" s="13"/>
    </row>
    <row r="106" spans="1:16" ht="24">
      <c r="A106" s="11"/>
      <c r="B106" s="10">
        <v>6</v>
      </c>
      <c r="C106" s="146">
        <v>40405</v>
      </c>
      <c r="D106" s="13">
        <v>293</v>
      </c>
      <c r="E106" s="13">
        <v>111.177</v>
      </c>
      <c r="F106" s="59">
        <f t="shared" si="11"/>
        <v>9.605692800000002</v>
      </c>
      <c r="G106" s="13">
        <f t="shared" si="12"/>
        <v>188.85185</v>
      </c>
      <c r="H106" s="59">
        <f t="shared" si="13"/>
        <v>1814.0528558116805</v>
      </c>
      <c r="I106" s="10" t="s">
        <v>120</v>
      </c>
      <c r="J106" s="13">
        <v>115.35402</v>
      </c>
      <c r="K106" s="13">
        <v>286.77969</v>
      </c>
      <c r="L106" s="13">
        <v>164.42184</v>
      </c>
      <c r="O106" s="74"/>
      <c r="P106" s="13"/>
    </row>
    <row r="107" spans="1:14" ht="24">
      <c r="A107" s="11"/>
      <c r="B107" s="10">
        <v>7</v>
      </c>
      <c r="C107" s="146">
        <v>40414</v>
      </c>
      <c r="D107" s="13">
        <v>292.92</v>
      </c>
      <c r="E107" s="13">
        <v>117.085</v>
      </c>
      <c r="F107" s="59">
        <f t="shared" si="11"/>
        <v>10.116144</v>
      </c>
      <c r="G107" s="13">
        <f t="shared" si="12"/>
        <v>254.19566666666665</v>
      </c>
      <c r="H107" s="59">
        <f t="shared" si="13"/>
        <v>2571.479968176</v>
      </c>
      <c r="I107" s="10" t="s">
        <v>121</v>
      </c>
      <c r="J107" s="13">
        <v>250.93433</v>
      </c>
      <c r="K107" s="13">
        <v>268.84884</v>
      </c>
      <c r="L107" s="13">
        <v>242.80383</v>
      </c>
      <c r="M107" s="16"/>
      <c r="N107" s="16"/>
    </row>
    <row r="108" spans="1:14" ht="24">
      <c r="A108" s="11"/>
      <c r="B108" s="10">
        <v>8</v>
      </c>
      <c r="C108" s="146">
        <v>40415</v>
      </c>
      <c r="D108" s="13">
        <v>293.7</v>
      </c>
      <c r="E108" s="13">
        <v>161.064</v>
      </c>
      <c r="F108" s="59">
        <f t="shared" si="11"/>
        <v>13.9159296</v>
      </c>
      <c r="G108" s="13">
        <f t="shared" si="12"/>
        <v>232.4679866666667</v>
      </c>
      <c r="H108" s="59">
        <f t="shared" si="13"/>
        <v>3235.0081367070725</v>
      </c>
      <c r="I108" s="10" t="s">
        <v>91</v>
      </c>
      <c r="J108" s="13">
        <v>266.87974</v>
      </c>
      <c r="K108" s="13">
        <v>221.84863</v>
      </c>
      <c r="L108" s="13">
        <v>208.67559</v>
      </c>
      <c r="M108" s="16"/>
      <c r="N108" s="16"/>
    </row>
    <row r="109" spans="1:14" ht="24">
      <c r="A109" s="11"/>
      <c r="B109" s="10">
        <v>9</v>
      </c>
      <c r="C109" s="146">
        <v>40424</v>
      </c>
      <c r="D109" s="13">
        <v>292.07</v>
      </c>
      <c r="E109" s="13">
        <v>66.919</v>
      </c>
      <c r="F109" s="59">
        <f t="shared" si="11"/>
        <v>5.7818016</v>
      </c>
      <c r="G109" s="13">
        <f t="shared" si="12"/>
        <v>56.978213333333336</v>
      </c>
      <c r="H109" s="59">
        <f t="shared" si="13"/>
        <v>329.436725015808</v>
      </c>
      <c r="I109" s="10" t="s">
        <v>92</v>
      </c>
      <c r="J109" s="13">
        <v>55.15839</v>
      </c>
      <c r="K109" s="13">
        <v>53.8362</v>
      </c>
      <c r="L109" s="13">
        <v>61.94005</v>
      </c>
      <c r="M109" s="16"/>
      <c r="N109" s="16"/>
    </row>
    <row r="110" spans="1:14" ht="24">
      <c r="A110" s="11"/>
      <c r="B110" s="10">
        <v>10</v>
      </c>
      <c r="C110" s="146">
        <v>40434</v>
      </c>
      <c r="D110" s="13">
        <v>292.9</v>
      </c>
      <c r="E110" s="13">
        <v>125.696</v>
      </c>
      <c r="F110" s="59">
        <f t="shared" si="11"/>
        <v>10.8601344</v>
      </c>
      <c r="G110" s="13">
        <f t="shared" si="12"/>
        <v>122.39659999999999</v>
      </c>
      <c r="H110" s="59">
        <f t="shared" si="13"/>
        <v>1329.2435261030398</v>
      </c>
      <c r="I110" s="10" t="s">
        <v>93</v>
      </c>
      <c r="J110" s="13">
        <v>156.93714</v>
      </c>
      <c r="K110" s="13">
        <v>111.05953</v>
      </c>
      <c r="L110" s="13">
        <v>99.19313</v>
      </c>
      <c r="M110" s="16"/>
      <c r="N110" s="16"/>
    </row>
    <row r="111" spans="1:14" ht="24">
      <c r="A111" s="11"/>
      <c r="B111" s="10">
        <v>11</v>
      </c>
      <c r="C111" s="146">
        <v>40447</v>
      </c>
      <c r="D111" s="13">
        <v>291.65</v>
      </c>
      <c r="E111" s="13">
        <v>29.369</v>
      </c>
      <c r="F111" s="59">
        <f t="shared" si="11"/>
        <v>2.5374816</v>
      </c>
      <c r="G111" s="13">
        <f t="shared" si="12"/>
        <v>41.20335666666667</v>
      </c>
      <c r="H111" s="59">
        <f t="shared" si="13"/>
        <v>104.55275939990402</v>
      </c>
      <c r="I111" s="10" t="s">
        <v>94</v>
      </c>
      <c r="J111" s="13">
        <v>38.35133</v>
      </c>
      <c r="K111" s="13">
        <v>38.52054</v>
      </c>
      <c r="L111" s="13">
        <v>46.7382</v>
      </c>
      <c r="M111" s="16"/>
      <c r="N111" s="16"/>
    </row>
    <row r="112" spans="1:14" ht="24">
      <c r="A112" s="11"/>
      <c r="B112" s="10">
        <v>12</v>
      </c>
      <c r="C112" s="146">
        <v>40453</v>
      </c>
      <c r="D112" s="13">
        <v>291.6</v>
      </c>
      <c r="E112" s="13">
        <v>37.785</v>
      </c>
      <c r="F112" s="59">
        <f t="shared" si="11"/>
        <v>3.264624</v>
      </c>
      <c r="G112" s="13">
        <f t="shared" si="12"/>
        <v>31.970603333333333</v>
      </c>
      <c r="H112" s="59">
        <f t="shared" si="13"/>
        <v>104.37199893648</v>
      </c>
      <c r="I112" s="10" t="s">
        <v>95</v>
      </c>
      <c r="J112" s="13">
        <v>29.67966</v>
      </c>
      <c r="K112" s="13">
        <v>27.20743</v>
      </c>
      <c r="L112" s="13">
        <v>39.02472</v>
      </c>
      <c r="M112" s="16"/>
      <c r="N112" s="16"/>
    </row>
    <row r="113" spans="1:14" ht="24">
      <c r="A113" s="11"/>
      <c r="B113" s="10">
        <v>13</v>
      </c>
      <c r="C113" s="146">
        <v>40477</v>
      </c>
      <c r="D113" s="13">
        <v>291.57</v>
      </c>
      <c r="E113" s="13">
        <v>37.111</v>
      </c>
      <c r="F113" s="59">
        <f t="shared" si="11"/>
        <v>3.2063904</v>
      </c>
      <c r="G113" s="13">
        <f t="shared" si="12"/>
        <v>33.29258666666667</v>
      </c>
      <c r="H113" s="59">
        <f t="shared" si="13"/>
        <v>106.74903027916803</v>
      </c>
      <c r="I113" s="10" t="s">
        <v>96</v>
      </c>
      <c r="J113" s="13">
        <v>36.04588</v>
      </c>
      <c r="K113" s="13">
        <v>33.99819</v>
      </c>
      <c r="L113" s="13">
        <v>29.83369</v>
      </c>
      <c r="M113" s="16"/>
      <c r="N113" s="16"/>
    </row>
    <row r="114" spans="1:14" ht="24">
      <c r="A114" s="11"/>
      <c r="B114" s="10">
        <v>14</v>
      </c>
      <c r="C114" s="146">
        <v>40481</v>
      </c>
      <c r="D114" s="13">
        <v>291.57</v>
      </c>
      <c r="E114" s="13">
        <v>37.535</v>
      </c>
      <c r="F114" s="59">
        <f t="shared" si="11"/>
        <v>3.2430239999999997</v>
      </c>
      <c r="G114" s="13">
        <f t="shared" si="12"/>
        <v>33.93346</v>
      </c>
      <c r="H114" s="59">
        <f t="shared" si="13"/>
        <v>110.04702518303998</v>
      </c>
      <c r="I114" s="10" t="s">
        <v>97</v>
      </c>
      <c r="J114" s="13">
        <v>36.13261</v>
      </c>
      <c r="K114" s="13">
        <v>20.95052</v>
      </c>
      <c r="L114" s="13">
        <v>44.71725</v>
      </c>
      <c r="M114" s="16"/>
      <c r="N114" s="16"/>
    </row>
    <row r="115" spans="1:14" ht="24">
      <c r="A115" s="11"/>
      <c r="B115" s="10">
        <v>15</v>
      </c>
      <c r="C115" s="146">
        <v>40485</v>
      </c>
      <c r="D115" s="13">
        <v>291.45</v>
      </c>
      <c r="E115" s="13">
        <v>22.652</v>
      </c>
      <c r="F115" s="59">
        <f t="shared" si="11"/>
        <v>1.9571328000000001</v>
      </c>
      <c r="G115" s="13">
        <f t="shared" si="12"/>
        <v>24.686356666666665</v>
      </c>
      <c r="H115" s="59">
        <f t="shared" si="13"/>
        <v>48.314478344832</v>
      </c>
      <c r="I115" s="10" t="s">
        <v>98</v>
      </c>
      <c r="J115" s="13">
        <v>28.68637</v>
      </c>
      <c r="K115" s="13">
        <v>28.4872</v>
      </c>
      <c r="L115" s="13">
        <v>16.8855</v>
      </c>
      <c r="M115" s="16"/>
      <c r="N115" s="16"/>
    </row>
    <row r="116" spans="1:14" ht="24">
      <c r="A116" s="11"/>
      <c r="B116" s="10">
        <v>16</v>
      </c>
      <c r="C116" s="146">
        <v>40495</v>
      </c>
      <c r="D116" s="13">
        <v>291.1</v>
      </c>
      <c r="E116" s="13">
        <v>5.001</v>
      </c>
      <c r="F116" s="59">
        <f t="shared" si="11"/>
        <v>0.43208640000000004</v>
      </c>
      <c r="G116" s="13">
        <f t="shared" si="12"/>
        <v>12.810880000000003</v>
      </c>
      <c r="H116" s="59">
        <f t="shared" si="13"/>
        <v>5.535407020032002</v>
      </c>
      <c r="I116" s="10" t="s">
        <v>99</v>
      </c>
      <c r="J116" s="13">
        <v>6.23855</v>
      </c>
      <c r="K116" s="13">
        <v>14.21626</v>
      </c>
      <c r="L116" s="13">
        <v>17.97783</v>
      </c>
      <c r="M116" s="16"/>
      <c r="N116" s="16"/>
    </row>
    <row r="117" spans="1:14" ht="24">
      <c r="A117" s="11"/>
      <c r="B117" s="10">
        <v>17</v>
      </c>
      <c r="C117" s="146">
        <v>40509</v>
      </c>
      <c r="D117" s="13">
        <v>291.2</v>
      </c>
      <c r="E117" s="13">
        <v>5.74</v>
      </c>
      <c r="F117" s="59">
        <f t="shared" si="11"/>
        <v>0.49593600000000004</v>
      </c>
      <c r="G117" s="13">
        <f t="shared" si="12"/>
        <v>9.946576666666667</v>
      </c>
      <c r="H117" s="59">
        <f t="shared" si="13"/>
        <v>4.932865445760001</v>
      </c>
      <c r="I117" s="10" t="s">
        <v>100</v>
      </c>
      <c r="J117" s="13">
        <v>17.49781</v>
      </c>
      <c r="K117" s="13">
        <v>6.89202</v>
      </c>
      <c r="L117" s="13">
        <v>5.4499</v>
      </c>
      <c r="M117" s="16"/>
      <c r="N117" s="16"/>
    </row>
    <row r="118" spans="1:14" ht="24">
      <c r="A118" s="11"/>
      <c r="B118" s="10">
        <v>18</v>
      </c>
      <c r="C118" s="146">
        <v>40514</v>
      </c>
      <c r="D118" s="13">
        <v>291.03</v>
      </c>
      <c r="E118" s="13">
        <v>4.137</v>
      </c>
      <c r="F118" s="59">
        <f t="shared" si="11"/>
        <v>0.3574368</v>
      </c>
      <c r="G118" s="13">
        <f t="shared" si="12"/>
        <v>9.61204</v>
      </c>
      <c r="H118" s="59">
        <f t="shared" si="13"/>
        <v>3.435696819072</v>
      </c>
      <c r="I118" s="10" t="s">
        <v>101</v>
      </c>
      <c r="J118" s="13">
        <v>12.20327</v>
      </c>
      <c r="K118" s="13">
        <v>10.22455</v>
      </c>
      <c r="L118" s="13">
        <v>6.4083</v>
      </c>
      <c r="M118" s="16"/>
      <c r="N118" s="16"/>
    </row>
    <row r="119" spans="1:14" ht="24">
      <c r="A119" s="11"/>
      <c r="B119" s="10">
        <v>19</v>
      </c>
      <c r="C119" s="146">
        <v>40529</v>
      </c>
      <c r="D119" s="13">
        <v>291.1</v>
      </c>
      <c r="E119" s="13">
        <v>4.941</v>
      </c>
      <c r="F119" s="59">
        <f t="shared" si="11"/>
        <v>0.4269024</v>
      </c>
      <c r="G119" s="13">
        <f t="shared" si="12"/>
        <v>1.4194433333333334</v>
      </c>
      <c r="H119" s="59">
        <f t="shared" si="13"/>
        <v>0.605963765664</v>
      </c>
      <c r="I119" s="10" t="s">
        <v>102</v>
      </c>
      <c r="J119" s="13">
        <v>0.59386</v>
      </c>
      <c r="K119" s="13">
        <v>1.51069</v>
      </c>
      <c r="L119" s="13">
        <v>2.15378</v>
      </c>
      <c r="M119" s="16"/>
      <c r="N119" s="16"/>
    </row>
    <row r="120" spans="1:14" ht="24">
      <c r="A120" s="11"/>
      <c r="B120" s="10">
        <v>20</v>
      </c>
      <c r="C120" s="146">
        <v>40539</v>
      </c>
      <c r="D120" s="13">
        <v>290.91</v>
      </c>
      <c r="E120" s="13">
        <v>1.911</v>
      </c>
      <c r="F120" s="59">
        <f t="shared" si="11"/>
        <v>0.16511040000000002</v>
      </c>
      <c r="G120" s="13">
        <f t="shared" si="12"/>
        <v>3.760536666666667</v>
      </c>
      <c r="H120" s="59">
        <f t="shared" si="13"/>
        <v>0.6209037132480001</v>
      </c>
      <c r="I120" s="10" t="s">
        <v>103</v>
      </c>
      <c r="J120" s="13">
        <v>5.28192</v>
      </c>
      <c r="K120" s="13">
        <v>3.49487</v>
      </c>
      <c r="L120" s="13">
        <v>2.50482</v>
      </c>
      <c r="M120" s="16"/>
      <c r="N120" s="16"/>
    </row>
    <row r="121" spans="1:14" ht="24">
      <c r="A121" s="11"/>
      <c r="B121" s="10">
        <v>21</v>
      </c>
      <c r="C121" s="146">
        <v>40552</v>
      </c>
      <c r="D121" s="13">
        <v>290.59</v>
      </c>
      <c r="E121" s="13">
        <v>0.773</v>
      </c>
      <c r="F121" s="59">
        <f t="shared" si="11"/>
        <v>0.0667872</v>
      </c>
      <c r="G121" s="13">
        <f t="shared" si="12"/>
        <v>24.075506666666666</v>
      </c>
      <c r="H121" s="59">
        <f t="shared" si="13"/>
        <v>1.6079356788480001</v>
      </c>
      <c r="I121" s="10" t="s">
        <v>79</v>
      </c>
      <c r="J121" s="13">
        <v>23.46663</v>
      </c>
      <c r="K121" s="13">
        <v>12.80273</v>
      </c>
      <c r="L121" s="13">
        <v>35.95716</v>
      </c>
      <c r="M121" s="16"/>
      <c r="N121" s="16"/>
    </row>
    <row r="122" spans="1:14" ht="24">
      <c r="A122" s="11"/>
      <c r="B122" s="10">
        <v>22</v>
      </c>
      <c r="C122" s="146">
        <v>40564</v>
      </c>
      <c r="D122" s="13">
        <v>290.94</v>
      </c>
      <c r="E122" s="13">
        <v>1.318</v>
      </c>
      <c r="F122" s="59">
        <f t="shared" si="11"/>
        <v>0.11387520000000001</v>
      </c>
      <c r="G122" s="13">
        <f t="shared" si="12"/>
        <v>17.561193333333335</v>
      </c>
      <c r="H122" s="59">
        <f t="shared" si="13"/>
        <v>1.9997844030720004</v>
      </c>
      <c r="I122" s="10" t="s">
        <v>80</v>
      </c>
      <c r="J122" s="13">
        <v>11.9075</v>
      </c>
      <c r="K122" s="13">
        <v>20.03294</v>
      </c>
      <c r="L122" s="13">
        <v>20.74314</v>
      </c>
      <c r="M122" s="16"/>
      <c r="N122" s="16"/>
    </row>
    <row r="123" spans="1:14" ht="24">
      <c r="A123" s="11"/>
      <c r="B123" s="10">
        <v>23</v>
      </c>
      <c r="C123" s="146">
        <v>40572</v>
      </c>
      <c r="D123" s="13">
        <v>290.6</v>
      </c>
      <c r="E123" s="13">
        <v>0.793</v>
      </c>
      <c r="F123" s="59">
        <f t="shared" si="11"/>
        <v>0.06851520000000001</v>
      </c>
      <c r="G123" s="13">
        <f t="shared" si="12"/>
        <v>16.81267</v>
      </c>
      <c r="H123" s="59">
        <f t="shared" si="13"/>
        <v>1.1519234475840003</v>
      </c>
      <c r="I123" s="10" t="s">
        <v>104</v>
      </c>
      <c r="J123" s="13">
        <v>14.10168</v>
      </c>
      <c r="K123" s="13">
        <v>15.91456</v>
      </c>
      <c r="L123" s="13">
        <v>20.42177</v>
      </c>
      <c r="M123" s="16"/>
      <c r="N123" s="16"/>
    </row>
    <row r="124" spans="1:14" ht="24">
      <c r="A124" s="11"/>
      <c r="B124" s="10">
        <v>24</v>
      </c>
      <c r="C124" s="146">
        <v>40577</v>
      </c>
      <c r="D124" s="13">
        <v>290.78</v>
      </c>
      <c r="E124" s="13">
        <v>0.837</v>
      </c>
      <c r="F124" s="59">
        <f t="shared" si="11"/>
        <v>0.0723168</v>
      </c>
      <c r="G124" s="13">
        <f t="shared" si="12"/>
        <v>26.55925333333333</v>
      </c>
      <c r="H124" s="59">
        <f t="shared" si="13"/>
        <v>1.9206802114559998</v>
      </c>
      <c r="I124" s="10" t="s">
        <v>81</v>
      </c>
      <c r="J124" s="13">
        <v>25.41333</v>
      </c>
      <c r="K124" s="13">
        <v>32.14504</v>
      </c>
      <c r="L124" s="13">
        <v>22.11939</v>
      </c>
      <c r="M124" s="16"/>
      <c r="N124" s="16"/>
    </row>
    <row r="125" spans="1:14" ht="24">
      <c r="A125" s="11"/>
      <c r="B125" s="10">
        <v>25</v>
      </c>
      <c r="C125" s="146">
        <v>40589</v>
      </c>
      <c r="D125" s="13">
        <v>290.66</v>
      </c>
      <c r="E125" s="13">
        <v>0.796</v>
      </c>
      <c r="F125" s="59">
        <f t="shared" si="11"/>
        <v>0.06877440000000001</v>
      </c>
      <c r="G125" s="13">
        <f t="shared" si="12"/>
        <v>26.37865666666667</v>
      </c>
      <c r="H125" s="59">
        <f t="shared" si="13"/>
        <v>1.8141762850560006</v>
      </c>
      <c r="I125" s="10" t="s">
        <v>82</v>
      </c>
      <c r="J125" s="13">
        <v>22.43653</v>
      </c>
      <c r="K125" s="13">
        <v>33.35186</v>
      </c>
      <c r="L125" s="13">
        <v>23.34758</v>
      </c>
      <c r="M125" s="16"/>
      <c r="N125" s="16"/>
    </row>
    <row r="126" spans="1:14" ht="24">
      <c r="A126" s="11"/>
      <c r="B126" s="10">
        <v>26</v>
      </c>
      <c r="C126" s="146">
        <v>40598</v>
      </c>
      <c r="D126" s="13">
        <v>290.6</v>
      </c>
      <c r="E126" s="13">
        <v>0.83</v>
      </c>
      <c r="F126" s="59">
        <f t="shared" si="11"/>
        <v>0.071712</v>
      </c>
      <c r="G126" s="13">
        <f t="shared" si="12"/>
        <v>19.599676666666664</v>
      </c>
      <c r="H126" s="59">
        <f t="shared" si="13"/>
        <v>1.4055320131199998</v>
      </c>
      <c r="I126" s="10" t="s">
        <v>105</v>
      </c>
      <c r="J126" s="13">
        <v>18.39738</v>
      </c>
      <c r="K126" s="13">
        <v>19.78366</v>
      </c>
      <c r="L126" s="13">
        <v>20.61799</v>
      </c>
      <c r="M126" s="16"/>
      <c r="N126" s="16"/>
    </row>
    <row r="127" spans="1:14" ht="24">
      <c r="A127" s="11"/>
      <c r="B127" s="10">
        <v>27</v>
      </c>
      <c r="C127" s="146">
        <v>40619</v>
      </c>
      <c r="D127" s="13">
        <v>291.23</v>
      </c>
      <c r="E127" s="13">
        <v>9.912</v>
      </c>
      <c r="F127" s="59">
        <f t="shared" si="11"/>
        <v>0.8563968000000001</v>
      </c>
      <c r="G127" s="13">
        <f t="shared" si="12"/>
        <v>27.936193333333335</v>
      </c>
      <c r="H127" s="59">
        <f t="shared" si="13"/>
        <v>23.924466574848005</v>
      </c>
      <c r="I127" s="10" t="s">
        <v>107</v>
      </c>
      <c r="J127" s="13">
        <v>33.09251</v>
      </c>
      <c r="K127" s="13">
        <v>29.12816</v>
      </c>
      <c r="L127" s="13">
        <v>21.58791</v>
      </c>
      <c r="M127" s="16"/>
      <c r="N127" s="16"/>
    </row>
    <row r="128" spans="1:14" ht="24.75" thickBot="1">
      <c r="A128" s="11"/>
      <c r="B128" s="60">
        <v>28</v>
      </c>
      <c r="C128" s="147">
        <v>40627</v>
      </c>
      <c r="D128" s="61">
        <v>291.12</v>
      </c>
      <c r="E128" s="61">
        <v>1.591</v>
      </c>
      <c r="F128" s="59">
        <f t="shared" si="11"/>
        <v>0.1374624</v>
      </c>
      <c r="G128" s="61">
        <f t="shared" si="12"/>
        <v>15.420323333333334</v>
      </c>
      <c r="H128" s="62">
        <f t="shared" si="13"/>
        <v>2.119714654176</v>
      </c>
      <c r="I128" s="60" t="s">
        <v>106</v>
      </c>
      <c r="J128" s="61">
        <v>8.78488</v>
      </c>
      <c r="K128" s="61">
        <v>13.6125</v>
      </c>
      <c r="L128" s="61">
        <v>23.86359</v>
      </c>
      <c r="M128" s="16"/>
      <c r="N128" s="16"/>
    </row>
    <row r="129" spans="1:14" ht="24">
      <c r="A129" s="11"/>
      <c r="B129" s="10">
        <v>1</v>
      </c>
      <c r="C129" s="146">
        <v>40652</v>
      </c>
      <c r="D129" s="13">
        <v>291.24</v>
      </c>
      <c r="E129" s="13">
        <v>10.948</v>
      </c>
      <c r="F129" s="59">
        <f t="shared" si="11"/>
        <v>0.9459072000000001</v>
      </c>
      <c r="G129" s="13">
        <f aca="true" t="shared" si="14" ref="G129:G178">+AVERAGE(J129:L129)</f>
        <v>8.505116666666666</v>
      </c>
      <c r="H129" s="59">
        <f t="shared" si="13"/>
        <v>8.04505109184</v>
      </c>
      <c r="I129" s="10" t="s">
        <v>114</v>
      </c>
      <c r="J129" s="13">
        <v>3.36762</v>
      </c>
      <c r="K129" s="13">
        <v>12.85226</v>
      </c>
      <c r="L129" s="13">
        <v>9.29547</v>
      </c>
      <c r="M129" s="16"/>
      <c r="N129" s="16"/>
    </row>
    <row r="130" spans="1:14" ht="24">
      <c r="A130" s="11"/>
      <c r="B130" s="10">
        <v>2</v>
      </c>
      <c r="C130" s="146">
        <v>40660</v>
      </c>
      <c r="D130" s="13">
        <v>291.45</v>
      </c>
      <c r="E130" s="13">
        <v>22.571</v>
      </c>
      <c r="F130" s="59">
        <f t="shared" si="11"/>
        <v>1.9501344000000003</v>
      </c>
      <c r="G130" s="13">
        <f t="shared" si="14"/>
        <v>25.750380000000003</v>
      </c>
      <c r="H130" s="59">
        <f t="shared" si="13"/>
        <v>50.21670185107202</v>
      </c>
      <c r="I130" s="10" t="s">
        <v>116</v>
      </c>
      <c r="J130" s="13">
        <v>18.32407</v>
      </c>
      <c r="K130" s="13">
        <v>25.86738</v>
      </c>
      <c r="L130" s="13">
        <v>33.05969</v>
      </c>
      <c r="M130" s="16"/>
      <c r="N130" s="16"/>
    </row>
    <row r="131" spans="1:14" ht="24">
      <c r="A131" s="11"/>
      <c r="B131" s="10">
        <v>3</v>
      </c>
      <c r="C131" s="146">
        <v>40667</v>
      </c>
      <c r="D131" s="79">
        <v>291.78</v>
      </c>
      <c r="E131" s="79">
        <v>41.45</v>
      </c>
      <c r="F131" s="59">
        <f t="shared" si="11"/>
        <v>3.5812800000000005</v>
      </c>
      <c r="G131" s="1">
        <f t="shared" si="14"/>
        <v>28.35177</v>
      </c>
      <c r="H131" s="59">
        <f t="shared" si="13"/>
        <v>101.53562686560001</v>
      </c>
      <c r="I131" s="10" t="s">
        <v>117</v>
      </c>
      <c r="J131" s="79">
        <v>32.84018</v>
      </c>
      <c r="K131" s="79">
        <v>29.35531</v>
      </c>
      <c r="L131" s="79">
        <v>22.85982</v>
      </c>
      <c r="M131" s="16"/>
      <c r="N131" s="16"/>
    </row>
    <row r="132" spans="1:14" ht="24">
      <c r="A132" s="11"/>
      <c r="B132" s="10">
        <v>4</v>
      </c>
      <c r="C132" s="146">
        <v>40681</v>
      </c>
      <c r="D132" s="13">
        <v>291.94</v>
      </c>
      <c r="E132" s="13">
        <v>52.635</v>
      </c>
      <c r="F132" s="59">
        <f t="shared" si="11"/>
        <v>4.547664</v>
      </c>
      <c r="G132" s="13">
        <f t="shared" si="14"/>
        <v>98.78563333333334</v>
      </c>
      <c r="H132" s="59">
        <f t="shared" si="13"/>
        <v>449.2438684272</v>
      </c>
      <c r="I132" s="10" t="s">
        <v>118</v>
      </c>
      <c r="J132" s="13">
        <v>99.08072</v>
      </c>
      <c r="K132" s="13">
        <v>70.5828</v>
      </c>
      <c r="L132" s="13">
        <v>126.69338</v>
      </c>
      <c r="M132" s="16"/>
      <c r="N132" s="16"/>
    </row>
    <row r="133" spans="1:14" ht="24">
      <c r="A133" s="11"/>
      <c r="B133" s="10">
        <v>5</v>
      </c>
      <c r="C133" s="146">
        <v>40689</v>
      </c>
      <c r="D133" s="13">
        <v>291.2</v>
      </c>
      <c r="E133" s="13">
        <v>9.825</v>
      </c>
      <c r="F133" s="59">
        <f t="shared" si="11"/>
        <v>0.84888</v>
      </c>
      <c r="G133" s="13">
        <f t="shared" si="14"/>
        <v>20.395823333333336</v>
      </c>
      <c r="H133" s="59">
        <f t="shared" si="13"/>
        <v>17.313606511200003</v>
      </c>
      <c r="I133" s="10" t="s">
        <v>123</v>
      </c>
      <c r="J133" s="13">
        <v>7.73015</v>
      </c>
      <c r="K133" s="13">
        <v>21.91158</v>
      </c>
      <c r="L133" s="13">
        <v>31.54574</v>
      </c>
      <c r="M133" s="16"/>
      <c r="N133" s="16"/>
    </row>
    <row r="134" spans="1:14" ht="24">
      <c r="A134" s="75"/>
      <c r="B134" s="76">
        <v>6</v>
      </c>
      <c r="C134" s="149">
        <v>40696</v>
      </c>
      <c r="D134" s="77">
        <v>291.36</v>
      </c>
      <c r="E134" s="77">
        <v>22.543</v>
      </c>
      <c r="F134" s="59">
        <f t="shared" si="11"/>
        <v>1.9477152</v>
      </c>
      <c r="G134" s="77">
        <f t="shared" si="14"/>
        <v>67.08609666666668</v>
      </c>
      <c r="H134" s="78">
        <f t="shared" si="13"/>
        <v>130.664610186336</v>
      </c>
      <c r="I134" s="76" t="s">
        <v>124</v>
      </c>
      <c r="J134" s="77">
        <v>92.12375</v>
      </c>
      <c r="K134" s="77">
        <v>51.91623</v>
      </c>
      <c r="L134" s="77">
        <v>57.21831</v>
      </c>
      <c r="M134" s="16"/>
      <c r="N134" s="16"/>
    </row>
    <row r="135" spans="1:14" ht="24">
      <c r="A135" s="11"/>
      <c r="B135" s="10">
        <v>7</v>
      </c>
      <c r="C135" s="146">
        <v>40705</v>
      </c>
      <c r="D135" s="13">
        <v>291.37</v>
      </c>
      <c r="E135" s="13">
        <v>22.826</v>
      </c>
      <c r="F135" s="59">
        <f t="shared" si="11"/>
        <v>1.9721664</v>
      </c>
      <c r="G135" s="13">
        <f t="shared" si="14"/>
        <v>47.37472</v>
      </c>
      <c r="H135" s="59">
        <f t="shared" si="13"/>
        <v>93.43083099340801</v>
      </c>
      <c r="I135" s="10" t="s">
        <v>125</v>
      </c>
      <c r="J135" s="13">
        <v>39.99158</v>
      </c>
      <c r="K135" s="13">
        <v>62.45474</v>
      </c>
      <c r="L135" s="13">
        <v>39.67784</v>
      </c>
      <c r="M135" s="16"/>
      <c r="N135" s="16"/>
    </row>
    <row r="136" spans="1:14" ht="24">
      <c r="A136" s="11"/>
      <c r="B136" s="10">
        <v>8</v>
      </c>
      <c r="C136" s="146">
        <v>40722</v>
      </c>
      <c r="D136" s="13">
        <v>292.39</v>
      </c>
      <c r="E136" s="13">
        <v>49.436</v>
      </c>
      <c r="F136" s="59">
        <f t="shared" si="11"/>
        <v>4.271270400000001</v>
      </c>
      <c r="G136" s="13">
        <f t="shared" si="14"/>
        <v>39.25861</v>
      </c>
      <c r="H136" s="59">
        <f t="shared" si="13"/>
        <v>167.684138838144</v>
      </c>
      <c r="I136" s="10" t="s">
        <v>126</v>
      </c>
      <c r="J136" s="13">
        <v>27.88859</v>
      </c>
      <c r="K136" s="13">
        <v>36.30759</v>
      </c>
      <c r="L136" s="13">
        <v>53.57965</v>
      </c>
      <c r="M136" s="16"/>
      <c r="N136" s="16"/>
    </row>
    <row r="137" spans="1:14" ht="24">
      <c r="A137" s="11"/>
      <c r="B137" s="10">
        <v>9</v>
      </c>
      <c r="C137" s="74">
        <v>19912</v>
      </c>
      <c r="D137" s="13">
        <v>291.38</v>
      </c>
      <c r="E137" s="13">
        <v>19.58</v>
      </c>
      <c r="F137" s="59">
        <f t="shared" si="11"/>
        <v>1.6917119999999999</v>
      </c>
      <c r="G137" s="13">
        <f t="shared" si="14"/>
        <v>23.740686666666665</v>
      </c>
      <c r="H137" s="59">
        <f t="shared" si="13"/>
        <v>40.162404522239996</v>
      </c>
      <c r="I137" s="10" t="s">
        <v>92</v>
      </c>
      <c r="J137" s="13">
        <v>31.18787</v>
      </c>
      <c r="K137" s="13">
        <v>25.32303</v>
      </c>
      <c r="L137" s="13">
        <v>14.71116</v>
      </c>
      <c r="M137" s="16"/>
      <c r="N137" s="16"/>
    </row>
    <row r="138" spans="1:14" ht="24">
      <c r="A138" s="11"/>
      <c r="B138" s="10">
        <v>10</v>
      </c>
      <c r="C138" s="74">
        <v>19921</v>
      </c>
      <c r="D138" s="13">
        <v>291.88</v>
      </c>
      <c r="E138" s="13">
        <v>57.744</v>
      </c>
      <c r="F138" s="59">
        <f aca="true" t="shared" si="15" ref="F138:F201">E138*0.0864</f>
        <v>4.9890816000000004</v>
      </c>
      <c r="G138" s="13">
        <f t="shared" si="14"/>
        <v>131.20713666666668</v>
      </c>
      <c r="H138" s="59">
        <f t="shared" si="13"/>
        <v>654.6031113323521</v>
      </c>
      <c r="I138" s="10" t="s">
        <v>93</v>
      </c>
      <c r="J138" s="13">
        <v>128.77775</v>
      </c>
      <c r="K138" s="13">
        <v>135.47755</v>
      </c>
      <c r="L138" s="13">
        <v>129.36611</v>
      </c>
      <c r="M138" s="16"/>
      <c r="N138" s="16"/>
    </row>
    <row r="139" spans="1:14" ht="24">
      <c r="A139" s="11"/>
      <c r="B139" s="10">
        <v>11</v>
      </c>
      <c r="C139" s="74">
        <v>19935</v>
      </c>
      <c r="D139" s="13">
        <v>291.32</v>
      </c>
      <c r="E139" s="13">
        <v>16.499</v>
      </c>
      <c r="F139" s="59">
        <f t="shared" si="15"/>
        <v>1.4255136</v>
      </c>
      <c r="G139" s="13">
        <f t="shared" si="14"/>
        <v>75.08956666666667</v>
      </c>
      <c r="H139" s="59">
        <f t="shared" si="13"/>
        <v>107.04119850144</v>
      </c>
      <c r="I139" s="10" t="s">
        <v>94</v>
      </c>
      <c r="J139" s="13">
        <v>83.07405</v>
      </c>
      <c r="K139" s="13">
        <v>48.12494</v>
      </c>
      <c r="L139" s="13">
        <v>94.06971</v>
      </c>
      <c r="M139" s="16"/>
      <c r="N139" s="16"/>
    </row>
    <row r="140" spans="1:14" ht="24">
      <c r="A140" s="11"/>
      <c r="B140" s="10">
        <v>12</v>
      </c>
      <c r="C140" s="74">
        <v>19938</v>
      </c>
      <c r="D140" s="13">
        <v>293.855</v>
      </c>
      <c r="E140" s="13">
        <v>214.369</v>
      </c>
      <c r="F140" s="59">
        <f t="shared" si="15"/>
        <v>18.5214816</v>
      </c>
      <c r="G140" s="13">
        <f t="shared" si="14"/>
        <v>209.8507833333333</v>
      </c>
      <c r="H140" s="59">
        <f t="shared" si="13"/>
        <v>3886.74742225392</v>
      </c>
      <c r="I140" s="10" t="s">
        <v>95</v>
      </c>
      <c r="J140" s="13">
        <v>207.72912</v>
      </c>
      <c r="K140" s="13">
        <v>223.03617</v>
      </c>
      <c r="L140" s="13">
        <v>198.78706</v>
      </c>
      <c r="M140" s="16"/>
      <c r="N140" s="16"/>
    </row>
    <row r="141" spans="1:14" ht="24">
      <c r="A141" s="11"/>
      <c r="B141" s="10">
        <v>13</v>
      </c>
      <c r="C141" s="74">
        <v>19939</v>
      </c>
      <c r="D141" s="13">
        <v>294.485</v>
      </c>
      <c r="E141" s="13">
        <v>258.223</v>
      </c>
      <c r="F141" s="59">
        <f t="shared" si="15"/>
        <v>22.3104672</v>
      </c>
      <c r="G141" s="13">
        <f t="shared" si="14"/>
        <v>130.97227</v>
      </c>
      <c r="H141" s="59">
        <f t="shared" si="13"/>
        <v>2922.0525339445444</v>
      </c>
      <c r="I141" s="10" t="s">
        <v>96</v>
      </c>
      <c r="J141" s="13">
        <v>150.10265</v>
      </c>
      <c r="K141" s="13">
        <v>130.06567</v>
      </c>
      <c r="L141" s="13">
        <v>112.74849</v>
      </c>
      <c r="M141" s="16"/>
      <c r="N141" s="16"/>
    </row>
    <row r="142" spans="1:14" ht="24">
      <c r="A142" s="11"/>
      <c r="B142" s="10">
        <v>14</v>
      </c>
      <c r="C142" s="74">
        <v>19940</v>
      </c>
      <c r="D142" s="13">
        <v>294.68</v>
      </c>
      <c r="E142" s="13">
        <v>273.127</v>
      </c>
      <c r="F142" s="59">
        <f t="shared" si="15"/>
        <v>23.5981728</v>
      </c>
      <c r="G142" s="13">
        <f t="shared" si="14"/>
        <v>109.74815000000001</v>
      </c>
      <c r="H142" s="59">
        <f t="shared" si="13"/>
        <v>2589.8558081803203</v>
      </c>
      <c r="I142" s="10" t="s">
        <v>97</v>
      </c>
      <c r="J142" s="13">
        <v>117.19882</v>
      </c>
      <c r="K142" s="13">
        <v>103.50776</v>
      </c>
      <c r="L142" s="13">
        <v>108.53787</v>
      </c>
      <c r="M142" s="16"/>
      <c r="N142" s="16"/>
    </row>
    <row r="143" spans="1:14" ht="24">
      <c r="A143" s="11"/>
      <c r="B143" s="10">
        <v>15</v>
      </c>
      <c r="C143" s="74">
        <v>19955</v>
      </c>
      <c r="D143" s="13">
        <v>293.25</v>
      </c>
      <c r="E143" s="13">
        <v>148.141</v>
      </c>
      <c r="F143" s="59">
        <f t="shared" si="15"/>
        <v>12.7993824</v>
      </c>
      <c r="G143" s="13">
        <f t="shared" si="14"/>
        <v>71.35049</v>
      </c>
      <c r="H143" s="59">
        <f t="shared" si="13"/>
        <v>913.242205937376</v>
      </c>
      <c r="I143" s="10" t="s">
        <v>98</v>
      </c>
      <c r="J143" s="13">
        <v>61.54153</v>
      </c>
      <c r="K143" s="13">
        <v>71.70186</v>
      </c>
      <c r="L143" s="13">
        <v>80.80808</v>
      </c>
      <c r="M143" s="16"/>
      <c r="N143" s="16"/>
    </row>
    <row r="144" spans="1:14" ht="24">
      <c r="A144" s="11"/>
      <c r="B144" s="10">
        <v>16</v>
      </c>
      <c r="C144" s="74">
        <v>19974</v>
      </c>
      <c r="D144" s="13">
        <v>293.4</v>
      </c>
      <c r="E144" s="13">
        <v>180.564</v>
      </c>
      <c r="F144" s="59">
        <f t="shared" si="15"/>
        <v>15.600729600000001</v>
      </c>
      <c r="G144" s="13">
        <f t="shared" si="14"/>
        <v>40.903603333333336</v>
      </c>
      <c r="H144" s="59">
        <f t="shared" si="13"/>
        <v>638.1260552689921</v>
      </c>
      <c r="I144" s="10" t="s">
        <v>99</v>
      </c>
      <c r="J144" s="13">
        <v>36.52422</v>
      </c>
      <c r="K144" s="13">
        <v>46.38038</v>
      </c>
      <c r="L144" s="13">
        <v>39.80621</v>
      </c>
      <c r="M144" s="16"/>
      <c r="N144" s="16"/>
    </row>
    <row r="145" spans="1:14" ht="24">
      <c r="A145" s="11"/>
      <c r="B145" s="10">
        <v>17</v>
      </c>
      <c r="C145" s="74">
        <v>19982</v>
      </c>
      <c r="D145" s="13">
        <v>293.59</v>
      </c>
      <c r="E145" s="13">
        <v>155.893</v>
      </c>
      <c r="F145" s="59">
        <f t="shared" si="15"/>
        <v>13.469155200000001</v>
      </c>
      <c r="G145" s="13">
        <f t="shared" si="14"/>
        <v>46.78127666666666</v>
      </c>
      <c r="H145" s="59">
        <f t="shared" si="13"/>
        <v>630.104275877472</v>
      </c>
      <c r="I145" s="10" t="s">
        <v>100</v>
      </c>
      <c r="J145" s="13">
        <v>50.62353</v>
      </c>
      <c r="K145" s="13">
        <v>39.2819</v>
      </c>
      <c r="L145" s="13">
        <v>50.4384</v>
      </c>
      <c r="M145" s="16"/>
      <c r="N145" s="16"/>
    </row>
    <row r="146" spans="1:14" ht="24">
      <c r="A146" s="11"/>
      <c r="B146" s="10">
        <v>18</v>
      </c>
      <c r="C146" s="74">
        <v>19984</v>
      </c>
      <c r="D146" s="13">
        <v>293.51</v>
      </c>
      <c r="E146" s="13">
        <v>165.289</v>
      </c>
      <c r="F146" s="59">
        <f t="shared" si="15"/>
        <v>14.280969599999999</v>
      </c>
      <c r="G146" s="13">
        <f t="shared" si="14"/>
        <v>55.10572333333334</v>
      </c>
      <c r="H146" s="59">
        <f t="shared" si="13"/>
        <v>786.963159709344</v>
      </c>
      <c r="I146" s="10" t="s">
        <v>101</v>
      </c>
      <c r="J146" s="13">
        <v>63.45881</v>
      </c>
      <c r="K146" s="13">
        <v>57.06177</v>
      </c>
      <c r="L146" s="13">
        <v>44.79659</v>
      </c>
      <c r="M146" s="16"/>
      <c r="N146" s="16"/>
    </row>
    <row r="147" spans="1:14" ht="24">
      <c r="A147" s="11"/>
      <c r="B147" s="10">
        <v>19</v>
      </c>
      <c r="C147" s="74">
        <v>20002</v>
      </c>
      <c r="D147" s="13">
        <v>293.63</v>
      </c>
      <c r="E147" s="13">
        <v>170.117</v>
      </c>
      <c r="F147" s="59">
        <f t="shared" si="15"/>
        <v>14.6981088</v>
      </c>
      <c r="G147" s="13">
        <f t="shared" si="14"/>
        <v>78.37660333333334</v>
      </c>
      <c r="H147" s="59">
        <f t="shared" si="13"/>
        <v>1151.987843167776</v>
      </c>
      <c r="I147" s="10" t="s">
        <v>102</v>
      </c>
      <c r="J147" s="13">
        <v>71.32956</v>
      </c>
      <c r="K147" s="13">
        <v>69.99751</v>
      </c>
      <c r="L147" s="13">
        <v>93.80274</v>
      </c>
      <c r="M147" s="16"/>
      <c r="N147" s="16"/>
    </row>
    <row r="148" spans="1:14" ht="24">
      <c r="A148" s="11"/>
      <c r="B148" s="10">
        <v>20</v>
      </c>
      <c r="C148" s="74">
        <v>20009</v>
      </c>
      <c r="D148" s="13">
        <v>291.85</v>
      </c>
      <c r="E148" s="13">
        <v>48.568</v>
      </c>
      <c r="F148" s="59">
        <f t="shared" si="15"/>
        <v>4.1962752</v>
      </c>
      <c r="G148" s="13">
        <f t="shared" si="14"/>
        <v>80.54876</v>
      </c>
      <c r="H148" s="59">
        <f t="shared" si="13"/>
        <v>338.00476397875195</v>
      </c>
      <c r="I148" s="10" t="s">
        <v>103</v>
      </c>
      <c r="J148" s="13">
        <v>76.97947</v>
      </c>
      <c r="K148" s="13">
        <v>83.53492</v>
      </c>
      <c r="L148" s="13">
        <v>81.13189</v>
      </c>
      <c r="M148" s="16"/>
      <c r="N148" s="16"/>
    </row>
    <row r="149" spans="1:14" ht="24">
      <c r="A149" s="11"/>
      <c r="B149" s="10">
        <v>21</v>
      </c>
      <c r="C149" s="74">
        <v>20028</v>
      </c>
      <c r="D149" s="13">
        <v>291.52</v>
      </c>
      <c r="E149" s="13">
        <v>26.343</v>
      </c>
      <c r="F149" s="59">
        <f t="shared" si="15"/>
        <v>2.2760352</v>
      </c>
      <c r="G149" s="13">
        <f t="shared" si="14"/>
        <v>75.83558000000001</v>
      </c>
      <c r="H149" s="59">
        <f t="shared" si="13"/>
        <v>172.60444949241602</v>
      </c>
      <c r="I149" s="10" t="s">
        <v>79</v>
      </c>
      <c r="J149" s="13">
        <v>76.91762</v>
      </c>
      <c r="K149" s="13">
        <v>79.79094</v>
      </c>
      <c r="L149" s="13">
        <v>70.79818</v>
      </c>
      <c r="M149" s="16"/>
      <c r="N149" s="16"/>
    </row>
    <row r="150" spans="1:14" ht="24">
      <c r="A150" s="11"/>
      <c r="B150" s="10">
        <v>22</v>
      </c>
      <c r="C150" s="74">
        <v>20035</v>
      </c>
      <c r="D150" s="13">
        <v>291.4</v>
      </c>
      <c r="E150" s="13">
        <v>20.957</v>
      </c>
      <c r="F150" s="59">
        <f t="shared" si="15"/>
        <v>1.8106848000000002</v>
      </c>
      <c r="G150" s="13">
        <f t="shared" si="14"/>
        <v>64.06194666666667</v>
      </c>
      <c r="H150" s="59">
        <f t="shared" si="13"/>
        <v>115.99599308774403</v>
      </c>
      <c r="I150" s="10" t="s">
        <v>80</v>
      </c>
      <c r="J150" s="13">
        <v>79.97283</v>
      </c>
      <c r="K150" s="13">
        <v>53.16893</v>
      </c>
      <c r="L150" s="13">
        <v>59.04408</v>
      </c>
      <c r="M150" s="16"/>
      <c r="N150" s="16"/>
    </row>
    <row r="151" spans="1:14" ht="24">
      <c r="A151" s="11"/>
      <c r="B151" s="10">
        <v>23</v>
      </c>
      <c r="C151" s="74">
        <v>20049</v>
      </c>
      <c r="D151" s="13">
        <v>291.1</v>
      </c>
      <c r="E151" s="13">
        <v>5.473</v>
      </c>
      <c r="F151" s="59">
        <f t="shared" si="15"/>
        <v>0.4728672</v>
      </c>
      <c r="G151" s="13">
        <f t="shared" si="14"/>
        <v>46.34908333333334</v>
      </c>
      <c r="H151" s="59">
        <f t="shared" si="13"/>
        <v>21.916961258400004</v>
      </c>
      <c r="I151" s="10" t="s">
        <v>104</v>
      </c>
      <c r="J151" s="13">
        <v>41.31956</v>
      </c>
      <c r="K151" s="13">
        <v>50.5888</v>
      </c>
      <c r="L151" s="13">
        <v>47.13889</v>
      </c>
      <c r="M151" s="16"/>
      <c r="N151" s="16"/>
    </row>
    <row r="152" spans="1:14" ht="24">
      <c r="A152" s="11"/>
      <c r="B152" s="10">
        <v>24</v>
      </c>
      <c r="C152" s="74">
        <v>20057</v>
      </c>
      <c r="D152" s="13">
        <v>291.29</v>
      </c>
      <c r="E152" s="13">
        <v>12.662</v>
      </c>
      <c r="F152" s="59">
        <f t="shared" si="15"/>
        <v>1.0939968000000002</v>
      </c>
      <c r="G152" s="13">
        <f t="shared" si="14"/>
        <v>42.95983666666667</v>
      </c>
      <c r="H152" s="59">
        <f t="shared" si="13"/>
        <v>46.99792384185601</v>
      </c>
      <c r="I152" s="10" t="s">
        <v>81</v>
      </c>
      <c r="J152" s="13">
        <v>41.50802</v>
      </c>
      <c r="K152" s="13">
        <v>37.85055</v>
      </c>
      <c r="L152" s="13">
        <v>49.52094</v>
      </c>
      <c r="M152" s="16"/>
      <c r="N152" s="16"/>
    </row>
    <row r="153" spans="1:14" ht="24">
      <c r="A153" s="11"/>
      <c r="B153" s="10">
        <v>25</v>
      </c>
      <c r="C153" s="74">
        <v>20067</v>
      </c>
      <c r="D153" s="13">
        <v>291.17</v>
      </c>
      <c r="E153" s="13">
        <v>4.741</v>
      </c>
      <c r="F153" s="59">
        <f t="shared" si="15"/>
        <v>0.4096224</v>
      </c>
      <c r="G153" s="13">
        <f t="shared" si="14"/>
        <v>13.108559999999999</v>
      </c>
      <c r="H153" s="59">
        <f t="shared" si="13"/>
        <v>5.369559807743999</v>
      </c>
      <c r="I153" s="10" t="s">
        <v>82</v>
      </c>
      <c r="J153" s="13">
        <v>19.929</v>
      </c>
      <c r="K153" s="13">
        <v>3.16676</v>
      </c>
      <c r="L153" s="13">
        <v>16.22992</v>
      </c>
      <c r="M153" s="16"/>
      <c r="N153" s="16" t="s">
        <v>127</v>
      </c>
    </row>
    <row r="154" spans="1:14" ht="24">
      <c r="A154" s="11"/>
      <c r="B154" s="10">
        <v>26</v>
      </c>
      <c r="C154" s="74">
        <v>20077</v>
      </c>
      <c r="D154" s="13">
        <v>291.1</v>
      </c>
      <c r="E154" s="13">
        <v>5.414</v>
      </c>
      <c r="F154" s="59">
        <f t="shared" si="15"/>
        <v>0.4677696</v>
      </c>
      <c r="G154" s="13">
        <f t="shared" si="14"/>
        <v>8.043233333333333</v>
      </c>
      <c r="H154" s="59">
        <f t="shared" si="13"/>
        <v>3.76238003904</v>
      </c>
      <c r="I154" s="10" t="s">
        <v>105</v>
      </c>
      <c r="J154" s="13">
        <v>5.79286</v>
      </c>
      <c r="K154" s="13">
        <v>4.68215</v>
      </c>
      <c r="L154" s="13">
        <v>13.65469</v>
      </c>
      <c r="M154" s="16"/>
      <c r="N154" s="16"/>
    </row>
    <row r="155" spans="1:14" ht="24">
      <c r="A155" s="11"/>
      <c r="B155" s="10">
        <v>27</v>
      </c>
      <c r="C155" s="74">
        <v>20086</v>
      </c>
      <c r="D155" s="13">
        <v>290.75</v>
      </c>
      <c r="E155" s="13">
        <v>2.061</v>
      </c>
      <c r="F155" s="59">
        <f t="shared" si="15"/>
        <v>0.17807040000000002</v>
      </c>
      <c r="G155" s="13">
        <f t="shared" si="14"/>
        <v>3.66957</v>
      </c>
      <c r="H155" s="59">
        <f t="shared" si="13"/>
        <v>0.6534417977280002</v>
      </c>
      <c r="I155" s="10" t="s">
        <v>107</v>
      </c>
      <c r="J155" s="13">
        <v>4.47313</v>
      </c>
      <c r="K155" s="13">
        <v>3.79285</v>
      </c>
      <c r="L155" s="13">
        <v>2.74273</v>
      </c>
      <c r="M155" s="16"/>
      <c r="N155" s="16"/>
    </row>
    <row r="156" spans="1:14" ht="24">
      <c r="A156" s="11"/>
      <c r="B156" s="10">
        <v>28</v>
      </c>
      <c r="C156" s="74">
        <v>20095</v>
      </c>
      <c r="D156" s="13">
        <v>291.15</v>
      </c>
      <c r="E156" s="13">
        <v>5.545</v>
      </c>
      <c r="F156" s="59">
        <f t="shared" si="15"/>
        <v>0.479088</v>
      </c>
      <c r="G156" s="13">
        <f t="shared" si="14"/>
        <v>82.17002333333333</v>
      </c>
      <c r="H156" s="59">
        <f t="shared" si="13"/>
        <v>39.36667213872</v>
      </c>
      <c r="I156" s="10" t="s">
        <v>106</v>
      </c>
      <c r="J156" s="13">
        <v>76.75352</v>
      </c>
      <c r="K156" s="13">
        <v>64.39712</v>
      </c>
      <c r="L156" s="13">
        <v>105.35943</v>
      </c>
      <c r="M156" s="16"/>
      <c r="N156" s="16"/>
    </row>
    <row r="157" spans="1:14" ht="24">
      <c r="A157" s="11"/>
      <c r="B157" s="10">
        <v>29</v>
      </c>
      <c r="C157" s="74">
        <v>20105</v>
      </c>
      <c r="D157" s="13">
        <v>291.38</v>
      </c>
      <c r="E157" s="13">
        <v>18.603</v>
      </c>
      <c r="F157" s="59">
        <f t="shared" si="15"/>
        <v>1.6072992000000002</v>
      </c>
      <c r="G157" s="13">
        <f t="shared" si="14"/>
        <v>77.90204</v>
      </c>
      <c r="H157" s="59">
        <f t="shared" si="13"/>
        <v>125.21188657036801</v>
      </c>
      <c r="I157" s="10" t="s">
        <v>108</v>
      </c>
      <c r="J157" s="13">
        <v>73.24484</v>
      </c>
      <c r="K157" s="13">
        <v>78.03938</v>
      </c>
      <c r="L157" s="13">
        <v>82.4219</v>
      </c>
      <c r="M157" s="16"/>
      <c r="N157" s="16"/>
    </row>
    <row r="158" spans="1:14" ht="24">
      <c r="A158" s="11"/>
      <c r="B158" s="10">
        <v>30</v>
      </c>
      <c r="C158" s="74">
        <v>20115</v>
      </c>
      <c r="D158" s="13">
        <v>291.22</v>
      </c>
      <c r="E158" s="13">
        <v>6.885</v>
      </c>
      <c r="F158" s="59">
        <f t="shared" si="15"/>
        <v>0.5948640000000001</v>
      </c>
      <c r="G158" s="13">
        <f t="shared" si="14"/>
        <v>22.865169999999996</v>
      </c>
      <c r="H158" s="59">
        <f t="shared" si="13"/>
        <v>13.60166648688</v>
      </c>
      <c r="I158" s="10" t="s">
        <v>109</v>
      </c>
      <c r="J158" s="13">
        <v>34.93958</v>
      </c>
      <c r="K158" s="13">
        <v>17.07352</v>
      </c>
      <c r="L158" s="13">
        <v>16.58241</v>
      </c>
      <c r="M158" s="16"/>
      <c r="N158" s="16"/>
    </row>
    <row r="159" spans="1:14" ht="24">
      <c r="A159" s="11"/>
      <c r="B159" s="10">
        <v>31</v>
      </c>
      <c r="C159" s="74">
        <v>20122</v>
      </c>
      <c r="D159" s="13">
        <v>291.25</v>
      </c>
      <c r="E159" s="13">
        <v>9.118</v>
      </c>
      <c r="F159" s="59">
        <f t="shared" si="15"/>
        <v>0.7877952</v>
      </c>
      <c r="G159" s="13">
        <f t="shared" si="14"/>
        <v>53.85855333333333</v>
      </c>
      <c r="H159" s="59">
        <f t="shared" si="13"/>
        <v>42.429509794944</v>
      </c>
      <c r="I159" s="10" t="s">
        <v>110</v>
      </c>
      <c r="J159" s="13">
        <v>46.77555</v>
      </c>
      <c r="K159" s="13">
        <v>58.02182</v>
      </c>
      <c r="L159" s="13">
        <v>56.77829</v>
      </c>
      <c r="M159" s="16"/>
      <c r="N159" s="16"/>
    </row>
    <row r="160" spans="1:14" ht="24">
      <c r="A160" s="11"/>
      <c r="B160" s="10">
        <v>32</v>
      </c>
      <c r="C160" s="74">
        <v>20133</v>
      </c>
      <c r="D160" s="13">
        <v>291.23</v>
      </c>
      <c r="E160" s="13">
        <v>8.414</v>
      </c>
      <c r="F160" s="59">
        <f t="shared" si="15"/>
        <v>0.7269696</v>
      </c>
      <c r="G160" s="13">
        <f t="shared" si="14"/>
        <v>28.151123333333334</v>
      </c>
      <c r="H160" s="59">
        <f t="shared" si="13"/>
        <v>20.465010869184</v>
      </c>
      <c r="I160" s="10" t="s">
        <v>111</v>
      </c>
      <c r="J160" s="13">
        <v>25.33838</v>
      </c>
      <c r="K160" s="13">
        <v>29.3005</v>
      </c>
      <c r="L160" s="13">
        <v>29.81449</v>
      </c>
      <c r="M160" s="16"/>
      <c r="N160" s="16"/>
    </row>
    <row r="161" spans="1:14" ht="24">
      <c r="A161" s="11"/>
      <c r="B161" s="10">
        <v>33</v>
      </c>
      <c r="C161" s="74">
        <v>20141</v>
      </c>
      <c r="D161" s="13">
        <v>291.25</v>
      </c>
      <c r="E161" s="13">
        <v>9.233</v>
      </c>
      <c r="F161" s="59">
        <f t="shared" si="15"/>
        <v>0.7977312000000001</v>
      </c>
      <c r="G161" s="13">
        <f t="shared" si="14"/>
        <v>25.3844</v>
      </c>
      <c r="H161" s="59">
        <f t="shared" si="13"/>
        <v>20.24992787328</v>
      </c>
      <c r="I161" s="10" t="s">
        <v>112</v>
      </c>
      <c r="J161" s="13">
        <v>19.58616</v>
      </c>
      <c r="K161" s="13">
        <v>20.06458</v>
      </c>
      <c r="L161" s="13">
        <v>36.50246</v>
      </c>
      <c r="M161" s="16"/>
      <c r="N161" s="16"/>
    </row>
    <row r="162" spans="1:14" ht="24">
      <c r="A162" s="11"/>
      <c r="B162" s="10">
        <v>34</v>
      </c>
      <c r="C162" s="74">
        <v>20150</v>
      </c>
      <c r="D162" s="13">
        <v>291.26</v>
      </c>
      <c r="E162" s="13">
        <v>9.124</v>
      </c>
      <c r="F162" s="59">
        <f t="shared" si="15"/>
        <v>0.7883136000000001</v>
      </c>
      <c r="G162" s="13">
        <f t="shared" si="14"/>
        <v>15.230860000000002</v>
      </c>
      <c r="H162" s="59">
        <f t="shared" si="13"/>
        <v>12.006694077696002</v>
      </c>
      <c r="I162" s="10" t="s">
        <v>131</v>
      </c>
      <c r="J162" s="13">
        <v>13.70916</v>
      </c>
      <c r="K162" s="13">
        <v>10.05242</v>
      </c>
      <c r="L162" s="13">
        <v>21.931</v>
      </c>
      <c r="M162" s="16"/>
      <c r="N162" s="16"/>
    </row>
    <row r="163" spans="1:14" ht="24">
      <c r="A163" s="11"/>
      <c r="B163" s="10">
        <v>35</v>
      </c>
      <c r="C163" s="74">
        <v>20162</v>
      </c>
      <c r="D163" s="13">
        <v>291.2</v>
      </c>
      <c r="E163" s="13">
        <v>8.209</v>
      </c>
      <c r="F163" s="59">
        <f t="shared" si="15"/>
        <v>0.7092576</v>
      </c>
      <c r="G163" s="13">
        <f t="shared" si="14"/>
        <v>5.485779999999999</v>
      </c>
      <c r="H163" s="59">
        <f t="shared" si="13"/>
        <v>3.890831156928</v>
      </c>
      <c r="I163" s="10" t="s">
        <v>132</v>
      </c>
      <c r="J163" s="13">
        <v>0</v>
      </c>
      <c r="K163" s="13">
        <v>0</v>
      </c>
      <c r="L163" s="13">
        <v>16.45734</v>
      </c>
      <c r="M163" s="16"/>
      <c r="N163" s="16"/>
    </row>
    <row r="164" spans="1:16" ht="24">
      <c r="A164" s="80"/>
      <c r="B164" s="81">
        <v>36</v>
      </c>
      <c r="C164" s="89">
        <v>20176</v>
      </c>
      <c r="D164" s="82">
        <v>291.3</v>
      </c>
      <c r="E164" s="82">
        <v>6.033</v>
      </c>
      <c r="F164" s="59">
        <f t="shared" si="15"/>
        <v>0.5212512</v>
      </c>
      <c r="G164" s="82">
        <f t="shared" si="14"/>
        <v>22.439333333333334</v>
      </c>
      <c r="H164" s="83">
        <f t="shared" si="13"/>
        <v>11.696529427200002</v>
      </c>
      <c r="I164" s="81" t="s">
        <v>133</v>
      </c>
      <c r="J164" s="82">
        <v>17.96676</v>
      </c>
      <c r="K164" s="82">
        <v>26.3289</v>
      </c>
      <c r="L164" s="82">
        <v>23.02234</v>
      </c>
      <c r="M164" s="84"/>
      <c r="N164" s="84"/>
      <c r="O164" s="80"/>
      <c r="P164" s="80"/>
    </row>
    <row r="165" spans="1:14" ht="24">
      <c r="A165" s="11"/>
      <c r="B165" s="10">
        <v>1</v>
      </c>
      <c r="C165" s="74">
        <v>20181</v>
      </c>
      <c r="D165" s="13">
        <v>291.28</v>
      </c>
      <c r="E165" s="13">
        <v>6.452</v>
      </c>
      <c r="F165" s="59">
        <f t="shared" si="15"/>
        <v>0.5574528</v>
      </c>
      <c r="G165" s="13">
        <f t="shared" si="14"/>
        <v>20.321403333333333</v>
      </c>
      <c r="H165" s="59">
        <f t="shared" si="13"/>
        <v>11.328223188095999</v>
      </c>
      <c r="I165" s="10" t="s">
        <v>114</v>
      </c>
      <c r="J165" s="13">
        <v>27.29537</v>
      </c>
      <c r="K165" s="13">
        <v>20.56962</v>
      </c>
      <c r="L165" s="13">
        <v>13.09922</v>
      </c>
      <c r="M165" s="16"/>
      <c r="N165" s="16"/>
    </row>
    <row r="166" spans="1:14" ht="24">
      <c r="A166" s="11"/>
      <c r="B166" s="10">
        <v>2</v>
      </c>
      <c r="C166" s="74">
        <v>20197</v>
      </c>
      <c r="D166" s="13">
        <v>291.29</v>
      </c>
      <c r="E166" s="13">
        <v>12.382</v>
      </c>
      <c r="F166" s="59">
        <f t="shared" si="15"/>
        <v>1.0698048</v>
      </c>
      <c r="G166" s="13">
        <f t="shared" si="14"/>
        <v>6.4614433333333325</v>
      </c>
      <c r="H166" s="59">
        <f t="shared" si="13"/>
        <v>6.9124830929279995</v>
      </c>
      <c r="I166" s="10" t="s">
        <v>116</v>
      </c>
      <c r="J166" s="13">
        <v>4.04217</v>
      </c>
      <c r="K166" s="13">
        <v>12.65182</v>
      </c>
      <c r="L166" s="13">
        <v>2.69034</v>
      </c>
      <c r="M166" s="16"/>
      <c r="N166" s="16"/>
    </row>
    <row r="167" spans="1:14" ht="24">
      <c r="A167" s="11"/>
      <c r="B167" s="10">
        <v>3</v>
      </c>
      <c r="C167" s="74">
        <v>20206</v>
      </c>
      <c r="D167" s="13">
        <v>291.02</v>
      </c>
      <c r="E167" s="13">
        <v>0.935</v>
      </c>
      <c r="F167" s="59">
        <f t="shared" si="15"/>
        <v>0.08078400000000001</v>
      </c>
      <c r="G167" s="13">
        <f t="shared" si="14"/>
        <v>1.591006666666667</v>
      </c>
      <c r="H167" s="59">
        <f t="shared" si="13"/>
        <v>0.12852788256000003</v>
      </c>
      <c r="I167" s="10" t="s">
        <v>117</v>
      </c>
      <c r="J167" s="13">
        <v>1.09345</v>
      </c>
      <c r="K167" s="13">
        <v>1.91161</v>
      </c>
      <c r="L167" s="13">
        <v>1.76796</v>
      </c>
      <c r="M167" s="16"/>
      <c r="N167" s="16"/>
    </row>
    <row r="168" spans="1:14" ht="24">
      <c r="A168" s="11"/>
      <c r="B168" s="10">
        <v>4</v>
      </c>
      <c r="C168" s="74">
        <v>20217</v>
      </c>
      <c r="D168" s="13">
        <v>292.8</v>
      </c>
      <c r="E168" s="13">
        <v>127.541</v>
      </c>
      <c r="F168" s="59">
        <f t="shared" si="15"/>
        <v>11.0195424</v>
      </c>
      <c r="G168" s="13">
        <f t="shared" si="14"/>
        <v>201.94483333333332</v>
      </c>
      <c r="H168" s="59">
        <f t="shared" si="13"/>
        <v>2225.3396533776</v>
      </c>
      <c r="I168" s="10" t="s">
        <v>118</v>
      </c>
      <c r="J168" s="13">
        <v>213.91376</v>
      </c>
      <c r="K168" s="13">
        <v>203.90097</v>
      </c>
      <c r="L168" s="13">
        <v>188.01977</v>
      </c>
      <c r="M168" s="16"/>
      <c r="N168" s="16"/>
    </row>
    <row r="169" spans="1:14" ht="24">
      <c r="A169" s="11"/>
      <c r="B169" s="10">
        <v>5</v>
      </c>
      <c r="C169" s="74">
        <v>20225</v>
      </c>
      <c r="D169" s="13">
        <v>291.25</v>
      </c>
      <c r="E169" s="13">
        <v>9.101</v>
      </c>
      <c r="F169" s="59">
        <f t="shared" si="15"/>
        <v>0.7863264000000001</v>
      </c>
      <c r="G169" s="13">
        <f t="shared" si="14"/>
        <v>82.37595333333333</v>
      </c>
      <c r="H169" s="59">
        <f t="shared" si="13"/>
        <v>64.774386831168</v>
      </c>
      <c r="I169" s="10" t="s">
        <v>134</v>
      </c>
      <c r="J169" s="13">
        <v>46.55246</v>
      </c>
      <c r="K169" s="13">
        <v>96.44733</v>
      </c>
      <c r="L169" s="13">
        <v>104.12807</v>
      </c>
      <c r="M169" s="16"/>
      <c r="N169" s="16"/>
    </row>
    <row r="170" spans="1:14" ht="24">
      <c r="A170" s="11"/>
      <c r="B170" s="10">
        <v>6</v>
      </c>
      <c r="C170" s="74">
        <v>20233</v>
      </c>
      <c r="D170" s="13">
        <v>291.2</v>
      </c>
      <c r="E170" s="13">
        <v>6.925</v>
      </c>
      <c r="F170" s="59">
        <f t="shared" si="15"/>
        <v>0.59832</v>
      </c>
      <c r="G170" s="13">
        <f t="shared" si="14"/>
        <v>32.91570333333333</v>
      </c>
      <c r="H170" s="59">
        <f t="shared" si="13"/>
        <v>19.6941236184</v>
      </c>
      <c r="I170" s="10" t="s">
        <v>124</v>
      </c>
      <c r="J170" s="13">
        <v>27.55439</v>
      </c>
      <c r="K170" s="13">
        <v>32.77392</v>
      </c>
      <c r="L170" s="13">
        <v>38.4188</v>
      </c>
      <c r="M170" s="16"/>
      <c r="N170" s="16"/>
    </row>
    <row r="171" spans="1:14" ht="24">
      <c r="A171" s="11"/>
      <c r="B171" s="10">
        <v>7</v>
      </c>
      <c r="C171" s="74">
        <v>20242</v>
      </c>
      <c r="D171" s="79">
        <v>291.3</v>
      </c>
      <c r="E171" s="1">
        <v>10.589</v>
      </c>
      <c r="F171" s="59">
        <f t="shared" si="15"/>
        <v>0.9148896000000001</v>
      </c>
      <c r="G171" s="13">
        <f t="shared" si="14"/>
        <v>57.02806666666667</v>
      </c>
      <c r="H171" s="59">
        <f t="shared" si="13"/>
        <v>52.17438510144</v>
      </c>
      <c r="I171" s="10" t="s">
        <v>125</v>
      </c>
      <c r="J171" s="13">
        <v>58.21318</v>
      </c>
      <c r="K171" s="13">
        <v>52.48488</v>
      </c>
      <c r="L171" s="13">
        <v>60.38614</v>
      </c>
      <c r="M171" s="16"/>
      <c r="N171" s="16"/>
    </row>
    <row r="172" spans="1:14" ht="24">
      <c r="A172" s="11"/>
      <c r="B172" s="10">
        <v>8</v>
      </c>
      <c r="C172" s="74">
        <v>20252</v>
      </c>
      <c r="D172" s="13">
        <v>291.2</v>
      </c>
      <c r="E172" s="13">
        <v>7.326</v>
      </c>
      <c r="F172" s="59">
        <f t="shared" si="15"/>
        <v>0.6329664</v>
      </c>
      <c r="G172" s="13">
        <f t="shared" si="14"/>
        <v>21.24441</v>
      </c>
      <c r="H172" s="59">
        <f t="shared" si="13"/>
        <v>13.446997717823999</v>
      </c>
      <c r="I172" s="10" t="s">
        <v>91</v>
      </c>
      <c r="J172" s="13">
        <v>27.68209</v>
      </c>
      <c r="K172" s="13">
        <v>16.96567</v>
      </c>
      <c r="L172" s="13">
        <v>19.08547</v>
      </c>
      <c r="M172" s="16"/>
      <c r="N172" s="16"/>
    </row>
    <row r="173" spans="1:14" ht="24">
      <c r="A173" s="11"/>
      <c r="B173" s="10">
        <v>9</v>
      </c>
      <c r="C173" s="74">
        <v>20260</v>
      </c>
      <c r="D173" s="13">
        <v>291.05</v>
      </c>
      <c r="E173" s="13">
        <v>4.326</v>
      </c>
      <c r="F173" s="59">
        <f t="shared" si="15"/>
        <v>0.3737664</v>
      </c>
      <c r="G173" s="13">
        <f t="shared" si="14"/>
        <v>4.973706666666667</v>
      </c>
      <c r="H173" s="59">
        <f t="shared" si="13"/>
        <v>1.859004435456</v>
      </c>
      <c r="I173" s="10" t="s">
        <v>92</v>
      </c>
      <c r="J173" s="13">
        <v>0.64672</v>
      </c>
      <c r="K173" s="13">
        <v>5.4085</v>
      </c>
      <c r="L173" s="13">
        <v>8.8659</v>
      </c>
      <c r="M173" s="16"/>
      <c r="N173" s="16"/>
    </row>
    <row r="174" spans="1:14" ht="24">
      <c r="A174" s="11"/>
      <c r="B174" s="10">
        <v>10</v>
      </c>
      <c r="C174" s="74">
        <v>20267</v>
      </c>
      <c r="D174" s="13">
        <v>290.79</v>
      </c>
      <c r="E174" s="13">
        <v>2.137</v>
      </c>
      <c r="F174" s="59">
        <f t="shared" si="15"/>
        <v>0.18463680000000002</v>
      </c>
      <c r="G174" s="13">
        <f t="shared" si="14"/>
        <v>2.7987366666666667</v>
      </c>
      <c r="H174" s="59">
        <f t="shared" si="13"/>
        <v>0.5167497821760001</v>
      </c>
      <c r="I174" s="10" t="s">
        <v>93</v>
      </c>
      <c r="J174" s="13">
        <v>3.75436</v>
      </c>
      <c r="K174" s="13">
        <v>2.15041</v>
      </c>
      <c r="L174" s="13">
        <v>2.49144</v>
      </c>
      <c r="M174" s="16"/>
      <c r="N174" s="16"/>
    </row>
    <row r="175" spans="1:14" ht="24">
      <c r="A175" s="11"/>
      <c r="B175" s="10">
        <v>11</v>
      </c>
      <c r="C175" s="74">
        <v>20275</v>
      </c>
      <c r="D175" s="13">
        <v>290.95</v>
      </c>
      <c r="E175" s="13">
        <v>4.445</v>
      </c>
      <c r="F175" s="59">
        <f t="shared" si="15"/>
        <v>0.38404800000000006</v>
      </c>
      <c r="G175" s="13">
        <f t="shared" si="14"/>
        <v>45.65752</v>
      </c>
      <c r="H175" s="59">
        <f t="shared" si="13"/>
        <v>17.534679240960003</v>
      </c>
      <c r="I175" s="10" t="s">
        <v>94</v>
      </c>
      <c r="J175" s="13">
        <v>50.99889</v>
      </c>
      <c r="K175" s="13">
        <v>51.15528</v>
      </c>
      <c r="L175" s="13">
        <v>34.81839</v>
      </c>
      <c r="M175" s="16"/>
      <c r="N175" s="16"/>
    </row>
    <row r="176" spans="1:14" ht="24">
      <c r="A176" s="11"/>
      <c r="B176" s="10">
        <v>12</v>
      </c>
      <c r="C176" s="74">
        <v>20292</v>
      </c>
      <c r="D176" s="13">
        <v>291.3</v>
      </c>
      <c r="E176" s="13">
        <v>12.014</v>
      </c>
      <c r="F176" s="59">
        <f t="shared" si="15"/>
        <v>1.0380096</v>
      </c>
      <c r="G176" s="13">
        <f t="shared" si="14"/>
        <v>48.63933666666666</v>
      </c>
      <c r="H176" s="59">
        <f aca="true" t="shared" si="16" ref="H176:H185">G176*F176</f>
        <v>50.488098397631994</v>
      </c>
      <c r="I176" s="10" t="s">
        <v>95</v>
      </c>
      <c r="J176" s="13">
        <v>47.80233</v>
      </c>
      <c r="K176" s="13">
        <v>48.63324</v>
      </c>
      <c r="L176" s="13">
        <v>49.48244</v>
      </c>
      <c r="M176" s="16"/>
      <c r="N176" s="16"/>
    </row>
    <row r="177" spans="1:14" ht="24">
      <c r="A177" s="11"/>
      <c r="B177" s="10">
        <v>13</v>
      </c>
      <c r="C177" s="74">
        <v>20295</v>
      </c>
      <c r="D177" s="13">
        <v>291.93</v>
      </c>
      <c r="E177" s="13">
        <v>60.861</v>
      </c>
      <c r="F177" s="59">
        <f t="shared" si="15"/>
        <v>5.2583904</v>
      </c>
      <c r="G177" s="13">
        <f t="shared" si="14"/>
        <v>300.1616633333333</v>
      </c>
      <c r="H177" s="59">
        <f t="shared" si="16"/>
        <v>1578.3672089200318</v>
      </c>
      <c r="I177" s="10" t="s">
        <v>96</v>
      </c>
      <c r="J177" s="13">
        <v>331.37994</v>
      </c>
      <c r="K177" s="13">
        <v>280.90514</v>
      </c>
      <c r="L177" s="13">
        <v>288.19991</v>
      </c>
      <c r="M177" s="16"/>
      <c r="N177" s="16"/>
    </row>
    <row r="178" spans="1:14" ht="24">
      <c r="A178" s="11"/>
      <c r="B178" s="10">
        <v>14</v>
      </c>
      <c r="C178" s="74">
        <v>20295</v>
      </c>
      <c r="D178" s="13">
        <v>291.94</v>
      </c>
      <c r="E178" s="13">
        <v>61.95</v>
      </c>
      <c r="F178" s="59">
        <f t="shared" si="15"/>
        <v>5.352480000000001</v>
      </c>
      <c r="G178" s="13">
        <f t="shared" si="14"/>
        <v>299.04719</v>
      </c>
      <c r="H178" s="59">
        <f t="shared" si="16"/>
        <v>1600.6441035312002</v>
      </c>
      <c r="I178" s="10" t="s">
        <v>97</v>
      </c>
      <c r="J178" s="13">
        <v>321.75514</v>
      </c>
      <c r="K178" s="13">
        <v>303.0303</v>
      </c>
      <c r="L178" s="13">
        <v>272.35613</v>
      </c>
      <c r="M178" s="16"/>
      <c r="N178" s="16"/>
    </row>
    <row r="179" spans="1:14" ht="24">
      <c r="A179" s="11"/>
      <c r="B179" s="10">
        <v>15</v>
      </c>
      <c r="C179" s="74">
        <v>20309</v>
      </c>
      <c r="D179" s="13">
        <v>291.2</v>
      </c>
      <c r="E179" s="13">
        <v>5.743</v>
      </c>
      <c r="F179" s="59">
        <f t="shared" si="15"/>
        <v>0.49619520000000006</v>
      </c>
      <c r="G179" s="13">
        <f aca="true" t="shared" si="17" ref="G179:G185">+AVERAGE(J179:L179)</f>
        <v>14.298119999999999</v>
      </c>
      <c r="H179" s="59">
        <f t="shared" si="16"/>
        <v>7.094658513024</v>
      </c>
      <c r="I179" s="10" t="s">
        <v>98</v>
      </c>
      <c r="J179" s="13">
        <v>8.98902</v>
      </c>
      <c r="K179" s="13">
        <v>18.67885</v>
      </c>
      <c r="L179" s="13">
        <v>15.22649</v>
      </c>
      <c r="M179" s="16"/>
      <c r="N179" s="16"/>
    </row>
    <row r="180" spans="1:14" ht="24">
      <c r="A180" s="11"/>
      <c r="B180" s="10">
        <v>16</v>
      </c>
      <c r="C180" s="74">
        <v>20316</v>
      </c>
      <c r="D180" s="13">
        <v>291.57</v>
      </c>
      <c r="E180" s="13">
        <v>35.177</v>
      </c>
      <c r="F180" s="59">
        <f t="shared" si="15"/>
        <v>3.0392928</v>
      </c>
      <c r="G180" s="13">
        <f t="shared" si="17"/>
        <v>53.09527666666667</v>
      </c>
      <c r="H180" s="59">
        <f t="shared" si="16"/>
        <v>161.372092087008</v>
      </c>
      <c r="I180" s="10" t="s">
        <v>99</v>
      </c>
      <c r="J180" s="13">
        <v>47.05134</v>
      </c>
      <c r="K180" s="13">
        <v>54.67197</v>
      </c>
      <c r="L180" s="13">
        <v>57.56252</v>
      </c>
      <c r="M180" s="16"/>
      <c r="N180" s="16"/>
    </row>
    <row r="181" spans="1:14" ht="24">
      <c r="A181" s="11"/>
      <c r="B181" s="10">
        <v>17</v>
      </c>
      <c r="C181" s="74">
        <v>20321</v>
      </c>
      <c r="D181" s="13">
        <v>291.25</v>
      </c>
      <c r="E181" s="13">
        <v>11.632</v>
      </c>
      <c r="F181" s="59">
        <f t="shared" si="15"/>
        <v>1.0050048</v>
      </c>
      <c r="G181" s="13">
        <f t="shared" si="17"/>
        <v>31.749129999999997</v>
      </c>
      <c r="H181" s="59">
        <f t="shared" si="16"/>
        <v>31.908028045823997</v>
      </c>
      <c r="I181" s="10" t="s">
        <v>100</v>
      </c>
      <c r="J181" s="13">
        <v>31.29104</v>
      </c>
      <c r="K181" s="13">
        <v>21.53485</v>
      </c>
      <c r="L181" s="13">
        <v>42.4215</v>
      </c>
      <c r="M181" s="16"/>
      <c r="N181" s="16"/>
    </row>
    <row r="182" spans="1:14" ht="24">
      <c r="A182" s="11"/>
      <c r="B182" s="10">
        <v>18</v>
      </c>
      <c r="C182" s="74">
        <v>20331</v>
      </c>
      <c r="D182" s="13">
        <v>291.95</v>
      </c>
      <c r="E182" s="13">
        <v>63.494</v>
      </c>
      <c r="F182" s="59">
        <f t="shared" si="15"/>
        <v>5.4858816</v>
      </c>
      <c r="G182" s="13">
        <f t="shared" si="17"/>
        <v>140.52831333333333</v>
      </c>
      <c r="H182" s="59">
        <f t="shared" si="16"/>
        <v>770.921688394368</v>
      </c>
      <c r="I182" s="10" t="s">
        <v>101</v>
      </c>
      <c r="J182" s="13">
        <v>145.82374</v>
      </c>
      <c r="K182" s="13">
        <v>155.7719</v>
      </c>
      <c r="L182" s="13">
        <v>119.9893</v>
      </c>
      <c r="M182" s="16"/>
      <c r="N182" s="16"/>
    </row>
    <row r="183" spans="1:14" ht="24">
      <c r="A183" s="11"/>
      <c r="B183" s="10">
        <v>19</v>
      </c>
      <c r="C183" s="74">
        <v>20335</v>
      </c>
      <c r="D183" s="13">
        <v>291.85</v>
      </c>
      <c r="E183" s="13">
        <v>50.903</v>
      </c>
      <c r="F183" s="59">
        <f t="shared" si="15"/>
        <v>4.3980192</v>
      </c>
      <c r="G183" s="13">
        <f t="shared" si="17"/>
        <v>87.47470666666668</v>
      </c>
      <c r="H183" s="59">
        <f t="shared" si="16"/>
        <v>384.7154394343681</v>
      </c>
      <c r="I183" s="10" t="s">
        <v>102</v>
      </c>
      <c r="J183" s="13">
        <v>90.92339</v>
      </c>
      <c r="K183" s="13">
        <v>84.94471</v>
      </c>
      <c r="L183" s="13">
        <v>86.55602</v>
      </c>
      <c r="M183" s="16"/>
      <c r="N183" s="16"/>
    </row>
    <row r="184" spans="1:14" ht="24">
      <c r="A184" s="11"/>
      <c r="B184" s="10">
        <v>20</v>
      </c>
      <c r="C184" s="74">
        <v>20336</v>
      </c>
      <c r="D184" s="13">
        <v>292.3</v>
      </c>
      <c r="E184" s="13">
        <v>94.655</v>
      </c>
      <c r="F184" s="59">
        <f t="shared" si="15"/>
        <v>8.178192000000001</v>
      </c>
      <c r="G184" s="13">
        <f t="shared" si="17"/>
        <v>167.19519666666667</v>
      </c>
      <c r="H184" s="59">
        <f t="shared" si="16"/>
        <v>1367.3544198177603</v>
      </c>
      <c r="I184" s="10" t="s">
        <v>103</v>
      </c>
      <c r="J184" s="13">
        <v>170.53986</v>
      </c>
      <c r="K184" s="13">
        <v>160.54049</v>
      </c>
      <c r="L184" s="13">
        <v>170.50524</v>
      </c>
      <c r="M184" s="16"/>
      <c r="N184" s="16"/>
    </row>
    <row r="185" spans="1:14" ht="24">
      <c r="A185" s="11"/>
      <c r="B185" s="10">
        <v>21</v>
      </c>
      <c r="C185" s="74">
        <v>20337</v>
      </c>
      <c r="D185" s="13">
        <v>292.65</v>
      </c>
      <c r="E185" s="13">
        <v>117.059</v>
      </c>
      <c r="F185" s="59">
        <f t="shared" si="15"/>
        <v>10.1138976</v>
      </c>
      <c r="G185" s="13">
        <f t="shared" si="17"/>
        <v>164.01921666666667</v>
      </c>
      <c r="H185" s="59">
        <f t="shared" si="16"/>
        <v>1658.87356179888</v>
      </c>
      <c r="I185" s="10" t="s">
        <v>79</v>
      </c>
      <c r="J185" s="13">
        <v>161.54441</v>
      </c>
      <c r="K185" s="13">
        <v>156.63327</v>
      </c>
      <c r="L185" s="13">
        <v>173.87997</v>
      </c>
      <c r="M185" s="16"/>
      <c r="N185" s="16"/>
    </row>
    <row r="186" spans="1:14" ht="24">
      <c r="A186" s="11"/>
      <c r="B186" s="10">
        <v>22</v>
      </c>
      <c r="C186" s="74">
        <v>20366</v>
      </c>
      <c r="D186" s="13">
        <v>291.67</v>
      </c>
      <c r="E186" s="13">
        <v>38.192</v>
      </c>
      <c r="F186" s="59">
        <f t="shared" si="15"/>
        <v>3.2997888000000004</v>
      </c>
      <c r="G186" s="13">
        <f>+AVERAGE(J186:L186)</f>
        <v>89.11104</v>
      </c>
      <c r="H186" s="59">
        <f>G186*F186</f>
        <v>294.04761174835204</v>
      </c>
      <c r="I186" s="10" t="s">
        <v>80</v>
      </c>
      <c r="J186" s="13">
        <v>97.61753</v>
      </c>
      <c r="K186" s="13">
        <v>93.99127</v>
      </c>
      <c r="L186" s="13">
        <v>75.72432</v>
      </c>
      <c r="M186" s="16"/>
      <c r="N186" s="16"/>
    </row>
    <row r="187" spans="1:14" ht="24">
      <c r="A187" s="11"/>
      <c r="B187" s="10">
        <v>23</v>
      </c>
      <c r="C187" s="74">
        <v>20377</v>
      </c>
      <c r="D187" s="13">
        <v>291.35</v>
      </c>
      <c r="E187" s="13">
        <v>15.293</v>
      </c>
      <c r="F187" s="59">
        <f t="shared" si="15"/>
        <v>1.3213152</v>
      </c>
      <c r="G187" s="13">
        <f aca="true" t="shared" si="18" ref="G187:G194">+AVERAGE(J187:L187)</f>
        <v>48.97951333333333</v>
      </c>
      <c r="H187" s="59">
        <f aca="true" t="shared" si="19" ref="H187:H194">G187*F187</f>
        <v>64.717375455936</v>
      </c>
      <c r="I187" s="10" t="s">
        <v>104</v>
      </c>
      <c r="J187" s="13">
        <v>72.88877</v>
      </c>
      <c r="K187" s="13">
        <v>33.37505</v>
      </c>
      <c r="L187" s="13">
        <v>40.67472</v>
      </c>
      <c r="M187" s="16"/>
      <c r="N187" s="16"/>
    </row>
    <row r="188" spans="1:14" ht="24">
      <c r="A188" s="11"/>
      <c r="B188" s="10">
        <v>24</v>
      </c>
      <c r="C188" s="74">
        <v>20392</v>
      </c>
      <c r="D188" s="13">
        <v>291.25</v>
      </c>
      <c r="E188" s="13">
        <v>8.585</v>
      </c>
      <c r="F188" s="59">
        <f t="shared" si="15"/>
        <v>0.7417440000000001</v>
      </c>
      <c r="G188" s="13">
        <f t="shared" si="18"/>
        <v>25.87539</v>
      </c>
      <c r="H188" s="59">
        <f t="shared" si="19"/>
        <v>19.19291528016</v>
      </c>
      <c r="I188" s="10" t="s">
        <v>81</v>
      </c>
      <c r="J188" s="13">
        <v>25.80133</v>
      </c>
      <c r="K188" s="13">
        <v>24.48152</v>
      </c>
      <c r="L188" s="13">
        <v>27.34332</v>
      </c>
      <c r="M188" s="16"/>
      <c r="N188" s="16"/>
    </row>
    <row r="189" spans="1:14" ht="24">
      <c r="A189" s="11"/>
      <c r="B189" s="10">
        <v>25</v>
      </c>
      <c r="C189" s="74">
        <v>20400</v>
      </c>
      <c r="D189" s="13">
        <v>291.36</v>
      </c>
      <c r="E189" s="13">
        <v>18.893</v>
      </c>
      <c r="F189" s="59">
        <f t="shared" si="15"/>
        <v>1.6323552000000001</v>
      </c>
      <c r="G189" s="13">
        <f t="shared" si="18"/>
        <v>57.60543333333333</v>
      </c>
      <c r="H189" s="59">
        <f t="shared" si="19"/>
        <v>94.03252864992</v>
      </c>
      <c r="I189" s="10" t="s">
        <v>82</v>
      </c>
      <c r="J189" s="13">
        <v>79.34197</v>
      </c>
      <c r="K189" s="13">
        <v>50.59299</v>
      </c>
      <c r="L189" s="13">
        <v>42.88134</v>
      </c>
      <c r="M189" s="16"/>
      <c r="N189" s="16"/>
    </row>
    <row r="190" spans="1:14" ht="24">
      <c r="A190" s="11"/>
      <c r="B190" s="10">
        <v>26</v>
      </c>
      <c r="C190" s="74">
        <v>20409</v>
      </c>
      <c r="D190" s="13">
        <v>291.18</v>
      </c>
      <c r="E190" s="13">
        <v>6.764</v>
      </c>
      <c r="F190" s="59">
        <f t="shared" si="15"/>
        <v>0.5844096000000001</v>
      </c>
      <c r="G190" s="13">
        <f t="shared" si="18"/>
        <v>27.29373666666667</v>
      </c>
      <c r="H190" s="59">
        <f t="shared" si="19"/>
        <v>15.950721727872004</v>
      </c>
      <c r="I190" s="10" t="s">
        <v>105</v>
      </c>
      <c r="J190" s="13">
        <v>24.48198</v>
      </c>
      <c r="K190" s="13">
        <v>24.55796</v>
      </c>
      <c r="L190" s="13">
        <v>32.84127</v>
      </c>
      <c r="M190" s="16"/>
      <c r="N190" s="16"/>
    </row>
    <row r="191" spans="1:14" ht="24">
      <c r="A191" s="11"/>
      <c r="B191" s="10">
        <v>27</v>
      </c>
      <c r="C191" s="74">
        <v>20415</v>
      </c>
      <c r="D191" s="13">
        <v>290.85</v>
      </c>
      <c r="E191" s="13">
        <v>2.94</v>
      </c>
      <c r="F191" s="59">
        <f t="shared" si="15"/>
        <v>0.254016</v>
      </c>
      <c r="G191" s="13">
        <f t="shared" si="18"/>
        <v>26.602746666666665</v>
      </c>
      <c r="H191" s="59">
        <f t="shared" si="19"/>
        <v>6.75752329728</v>
      </c>
      <c r="I191" s="10" t="s">
        <v>107</v>
      </c>
      <c r="J191" s="13">
        <v>38.70537</v>
      </c>
      <c r="K191" s="13">
        <v>24.14222</v>
      </c>
      <c r="L191" s="13">
        <v>16.96065</v>
      </c>
      <c r="M191" s="16"/>
      <c r="N191" s="16"/>
    </row>
    <row r="192" spans="1:14" ht="24">
      <c r="A192" s="11"/>
      <c r="B192" s="10">
        <v>28</v>
      </c>
      <c r="C192" s="74">
        <v>20429</v>
      </c>
      <c r="D192" s="13">
        <v>290.99</v>
      </c>
      <c r="E192" s="13">
        <v>3.343</v>
      </c>
      <c r="F192" s="59">
        <f t="shared" si="15"/>
        <v>0.2888352</v>
      </c>
      <c r="G192" s="13">
        <f t="shared" si="18"/>
        <v>7.459046666666666</v>
      </c>
      <c r="H192" s="59">
        <f t="shared" si="19"/>
        <v>2.154435235776</v>
      </c>
      <c r="I192" s="10" t="s">
        <v>106</v>
      </c>
      <c r="J192" s="13">
        <v>2.23635</v>
      </c>
      <c r="K192" s="13">
        <v>6.86403</v>
      </c>
      <c r="L192" s="13">
        <v>13.27676</v>
      </c>
      <c r="M192" s="16"/>
      <c r="N192" s="16"/>
    </row>
    <row r="193" spans="1:14" ht="24">
      <c r="A193" s="11"/>
      <c r="B193" s="10">
        <v>29</v>
      </c>
      <c r="C193" s="74">
        <v>20436</v>
      </c>
      <c r="D193" s="13">
        <v>290.44</v>
      </c>
      <c r="E193" s="13">
        <v>0.51</v>
      </c>
      <c r="F193" s="59">
        <f t="shared" si="15"/>
        <v>0.044064000000000006</v>
      </c>
      <c r="G193" s="13">
        <f t="shared" si="18"/>
        <v>8.95516</v>
      </c>
      <c r="H193" s="59">
        <f t="shared" si="19"/>
        <v>0.39460017024000005</v>
      </c>
      <c r="I193" s="10" t="s">
        <v>108</v>
      </c>
      <c r="J193" s="13">
        <v>4.82975</v>
      </c>
      <c r="K193" s="13">
        <v>8.10268</v>
      </c>
      <c r="L193" s="13">
        <v>13.93305</v>
      </c>
      <c r="M193" s="16"/>
      <c r="N193" s="16"/>
    </row>
    <row r="194" spans="1:14" ht="24">
      <c r="A194" s="11"/>
      <c r="B194" s="10">
        <v>30</v>
      </c>
      <c r="C194" s="74">
        <v>20444</v>
      </c>
      <c r="D194" s="13">
        <v>291.17</v>
      </c>
      <c r="E194" s="13">
        <v>1.661</v>
      </c>
      <c r="F194" s="59">
        <f t="shared" si="15"/>
        <v>0.1435104</v>
      </c>
      <c r="G194" s="13">
        <f t="shared" si="18"/>
        <v>9.760993333333333</v>
      </c>
      <c r="H194" s="59">
        <f t="shared" si="19"/>
        <v>1.4008040576640002</v>
      </c>
      <c r="I194" s="10" t="s">
        <v>109</v>
      </c>
      <c r="J194" s="13">
        <v>5.99774</v>
      </c>
      <c r="K194" s="13">
        <v>9.58169</v>
      </c>
      <c r="L194" s="13">
        <v>13.70355</v>
      </c>
      <c r="M194" s="16"/>
      <c r="N194" s="16"/>
    </row>
    <row r="195" spans="1:14" ht="24">
      <c r="A195" s="11"/>
      <c r="B195" s="10">
        <v>31</v>
      </c>
      <c r="C195" s="74">
        <v>20462</v>
      </c>
      <c r="D195" s="13">
        <v>291.03</v>
      </c>
      <c r="E195" s="13">
        <v>0.838</v>
      </c>
      <c r="F195" s="59">
        <f t="shared" si="15"/>
        <v>0.0724032</v>
      </c>
      <c r="G195" s="13">
        <f aca="true" t="shared" si="20" ref="G195:G200">+AVERAGE(J195:L195)</f>
        <v>2.4156066666666667</v>
      </c>
      <c r="H195" s="59">
        <f aca="true" t="shared" si="21" ref="H195:H200">G195*F195</f>
        <v>0.174897652608</v>
      </c>
      <c r="I195" s="10" t="s">
        <v>110</v>
      </c>
      <c r="J195" s="13">
        <v>1.63148</v>
      </c>
      <c r="K195" s="13">
        <v>2.32875</v>
      </c>
      <c r="L195" s="13">
        <v>3.28659</v>
      </c>
      <c r="M195" s="16"/>
      <c r="N195" s="16"/>
    </row>
    <row r="196" spans="1:14" ht="24">
      <c r="A196" s="11"/>
      <c r="B196" s="10">
        <v>32</v>
      </c>
      <c r="C196" s="74">
        <v>20470</v>
      </c>
      <c r="D196" s="13">
        <v>291.117</v>
      </c>
      <c r="E196" s="13">
        <v>0.919</v>
      </c>
      <c r="F196" s="59">
        <f t="shared" si="15"/>
        <v>0.0794016</v>
      </c>
      <c r="G196" s="13">
        <f t="shared" si="20"/>
        <v>8.229723333333334</v>
      </c>
      <c r="H196" s="59">
        <f t="shared" si="21"/>
        <v>0.6534532002240001</v>
      </c>
      <c r="I196" s="10" t="s">
        <v>111</v>
      </c>
      <c r="J196" s="13">
        <v>13.36065</v>
      </c>
      <c r="K196" s="13">
        <v>6.15648</v>
      </c>
      <c r="L196" s="13">
        <v>5.17204</v>
      </c>
      <c r="M196" s="16"/>
      <c r="N196" s="16"/>
    </row>
    <row r="197" spans="1:14" ht="24">
      <c r="A197" s="11"/>
      <c r="B197" s="10">
        <v>33</v>
      </c>
      <c r="C197" s="74">
        <v>20479</v>
      </c>
      <c r="D197" s="13">
        <v>291.03</v>
      </c>
      <c r="E197" s="13">
        <v>0.855</v>
      </c>
      <c r="F197" s="59">
        <f t="shared" si="15"/>
        <v>0.07387200000000001</v>
      </c>
      <c r="G197" s="13">
        <f t="shared" si="20"/>
        <v>9.21459</v>
      </c>
      <c r="H197" s="59">
        <f t="shared" si="21"/>
        <v>0.68070019248</v>
      </c>
      <c r="I197" s="10" t="s">
        <v>112</v>
      </c>
      <c r="J197" s="13">
        <v>9.65445</v>
      </c>
      <c r="K197" s="13">
        <v>1.6704</v>
      </c>
      <c r="L197" s="13">
        <v>16.31892</v>
      </c>
      <c r="M197" s="16"/>
      <c r="N197" s="16"/>
    </row>
    <row r="198" spans="1:14" ht="24">
      <c r="A198" s="11"/>
      <c r="B198" s="10">
        <v>34</v>
      </c>
      <c r="C198" s="74">
        <v>20492</v>
      </c>
      <c r="D198" s="13">
        <v>291.06</v>
      </c>
      <c r="E198" s="13">
        <v>1.403</v>
      </c>
      <c r="F198" s="59">
        <f t="shared" si="15"/>
        <v>0.12121920000000001</v>
      </c>
      <c r="G198" s="13">
        <f t="shared" si="20"/>
        <v>17.411736666666666</v>
      </c>
      <c r="H198" s="59">
        <f t="shared" si="21"/>
        <v>2.1106367893440003</v>
      </c>
      <c r="I198" s="10" t="s">
        <v>131</v>
      </c>
      <c r="J198" s="13">
        <v>23.82238</v>
      </c>
      <c r="K198" s="13">
        <v>12.01885</v>
      </c>
      <c r="L198" s="13">
        <v>16.39398</v>
      </c>
      <c r="M198" s="16"/>
      <c r="N198" s="16"/>
    </row>
    <row r="199" spans="1:14" ht="24">
      <c r="A199" s="11"/>
      <c r="B199" s="10">
        <v>35</v>
      </c>
      <c r="C199" s="74">
        <v>20503</v>
      </c>
      <c r="D199" s="13">
        <v>290.64</v>
      </c>
      <c r="E199" s="13">
        <v>0.519</v>
      </c>
      <c r="F199" s="59">
        <f t="shared" si="15"/>
        <v>0.0448416</v>
      </c>
      <c r="G199" s="13">
        <f t="shared" si="20"/>
        <v>11.804116666666665</v>
      </c>
      <c r="H199" s="59">
        <f t="shared" si="21"/>
        <v>0.52931547792</v>
      </c>
      <c r="I199" s="10" t="s">
        <v>132</v>
      </c>
      <c r="J199" s="13">
        <v>11.79881</v>
      </c>
      <c r="K199" s="13">
        <v>11.93829</v>
      </c>
      <c r="L199" s="13">
        <v>11.67525</v>
      </c>
      <c r="M199" s="16"/>
      <c r="N199" s="16"/>
    </row>
    <row r="200" spans="1:14" ht="24">
      <c r="A200" s="11"/>
      <c r="B200" s="10">
        <v>36</v>
      </c>
      <c r="C200" s="74">
        <v>20513</v>
      </c>
      <c r="D200" s="13">
        <v>290.8</v>
      </c>
      <c r="E200" s="13">
        <v>1.256</v>
      </c>
      <c r="F200" s="59">
        <f t="shared" si="15"/>
        <v>0.1085184</v>
      </c>
      <c r="G200" s="13">
        <f t="shared" si="20"/>
        <v>24.703926666666664</v>
      </c>
      <c r="H200" s="59">
        <f t="shared" si="21"/>
        <v>2.6808305955839997</v>
      </c>
      <c r="I200" s="10" t="s">
        <v>133</v>
      </c>
      <c r="J200" s="13">
        <v>23.46154</v>
      </c>
      <c r="K200" s="13">
        <v>27.03616</v>
      </c>
      <c r="L200" s="13">
        <v>23.61408</v>
      </c>
      <c r="M200" s="16"/>
      <c r="N200" s="16"/>
    </row>
    <row r="201" spans="1:14" ht="24">
      <c r="A201" s="11"/>
      <c r="B201" s="10">
        <v>37</v>
      </c>
      <c r="C201" s="74">
        <v>20521</v>
      </c>
      <c r="D201" s="13">
        <v>291.15</v>
      </c>
      <c r="E201" s="13">
        <v>4.677</v>
      </c>
      <c r="F201" s="59">
        <f t="shared" si="15"/>
        <v>0.4040928</v>
      </c>
      <c r="G201" s="13">
        <f aca="true" t="shared" si="22" ref="G201:G235">+AVERAGE(J201:L201)</f>
        <v>37.365566666666666</v>
      </c>
      <c r="H201" s="59">
        <f aca="true" t="shared" si="23" ref="H201:H235">G201*F201</f>
        <v>15.09915645792</v>
      </c>
      <c r="I201" s="10" t="s">
        <v>135</v>
      </c>
      <c r="J201" s="13">
        <v>41.41277</v>
      </c>
      <c r="K201" s="13">
        <v>28.60374</v>
      </c>
      <c r="L201" s="13">
        <v>42.08019</v>
      </c>
      <c r="M201" s="16"/>
      <c r="N201" s="16"/>
    </row>
    <row r="202" spans="1:14" ht="24">
      <c r="A202" s="11"/>
      <c r="B202" s="10">
        <v>38</v>
      </c>
      <c r="C202" s="74">
        <v>20529</v>
      </c>
      <c r="D202" s="13">
        <v>290.34</v>
      </c>
      <c r="E202" s="13">
        <v>0.985</v>
      </c>
      <c r="F202" s="59">
        <f aca="true" t="shared" si="24" ref="F202:F265">E202*0.0864</f>
        <v>0.085104</v>
      </c>
      <c r="G202" s="13">
        <f t="shared" si="22"/>
        <v>2.952526666666666</v>
      </c>
      <c r="H202" s="59">
        <f t="shared" si="23"/>
        <v>0.2512718294399999</v>
      </c>
      <c r="I202" s="10" t="s">
        <v>136</v>
      </c>
      <c r="J202" s="13">
        <v>5.49731</v>
      </c>
      <c r="K202" s="13">
        <v>2.37489</v>
      </c>
      <c r="L202" s="13">
        <v>0.98538</v>
      </c>
      <c r="M202" s="16"/>
      <c r="N202" s="16"/>
    </row>
    <row r="203" spans="1:17" ht="24">
      <c r="A203" s="80"/>
      <c r="B203" s="81">
        <v>39</v>
      </c>
      <c r="C203" s="89">
        <v>20539</v>
      </c>
      <c r="D203" s="82">
        <v>290.4</v>
      </c>
      <c r="E203" s="82">
        <v>0.934</v>
      </c>
      <c r="F203" s="83">
        <f t="shared" si="24"/>
        <v>0.08069760000000001</v>
      </c>
      <c r="G203" s="82">
        <f t="shared" si="22"/>
        <v>1.2413399999999999</v>
      </c>
      <c r="H203" s="83">
        <f t="shared" si="23"/>
        <v>0.100173158784</v>
      </c>
      <c r="I203" s="81" t="s">
        <v>137</v>
      </c>
      <c r="J203" s="82">
        <v>0.74399</v>
      </c>
      <c r="K203" s="82">
        <v>1.53168</v>
      </c>
      <c r="L203" s="82">
        <v>1.44835</v>
      </c>
      <c r="M203" s="84"/>
      <c r="N203" s="84"/>
      <c r="O203" s="80"/>
      <c r="P203" s="80"/>
      <c r="Q203" s="80"/>
    </row>
    <row r="204" spans="1:14" ht="24">
      <c r="A204" s="11"/>
      <c r="B204" s="10">
        <v>1</v>
      </c>
      <c r="C204" s="74">
        <v>20548</v>
      </c>
      <c r="D204" s="13">
        <v>290.51</v>
      </c>
      <c r="E204" s="92">
        <v>1.934</v>
      </c>
      <c r="F204" s="59">
        <f t="shared" si="24"/>
        <v>0.1670976</v>
      </c>
      <c r="G204" s="92">
        <f t="shared" si="22"/>
        <v>10.803743333333335</v>
      </c>
      <c r="H204" s="93">
        <f t="shared" si="23"/>
        <v>1.8052795820160004</v>
      </c>
      <c r="I204" s="10" t="s">
        <v>114</v>
      </c>
      <c r="J204" s="13">
        <v>15.21922</v>
      </c>
      <c r="K204" s="13">
        <v>8.56531</v>
      </c>
      <c r="L204" s="13">
        <v>8.6267</v>
      </c>
      <c r="M204" s="16"/>
      <c r="N204" s="16"/>
    </row>
    <row r="205" spans="1:14" ht="24">
      <c r="A205" s="11"/>
      <c r="B205" s="10">
        <v>2</v>
      </c>
      <c r="C205" s="74">
        <v>20570</v>
      </c>
      <c r="D205" s="13">
        <v>290.87</v>
      </c>
      <c r="E205" s="90">
        <v>2.934</v>
      </c>
      <c r="F205" s="59">
        <f t="shared" si="24"/>
        <v>0.25349760000000005</v>
      </c>
      <c r="G205" s="90">
        <f t="shared" si="22"/>
        <v>16.66888</v>
      </c>
      <c r="H205" s="91">
        <f t="shared" si="23"/>
        <v>4.225521074688001</v>
      </c>
      <c r="I205" s="10" t="s">
        <v>116</v>
      </c>
      <c r="J205" s="13">
        <v>16.14965</v>
      </c>
      <c r="K205" s="13">
        <v>14.65614</v>
      </c>
      <c r="L205" s="13">
        <v>19.20085</v>
      </c>
      <c r="M205" s="16"/>
      <c r="N205" s="16"/>
    </row>
    <row r="206" spans="1:14" ht="24">
      <c r="A206" s="11"/>
      <c r="B206" s="10">
        <v>3</v>
      </c>
      <c r="C206" s="74">
        <v>20577</v>
      </c>
      <c r="D206" s="13">
        <v>290.55</v>
      </c>
      <c r="E206" s="90">
        <v>0.476</v>
      </c>
      <c r="F206" s="59">
        <f t="shared" si="24"/>
        <v>0.0411264</v>
      </c>
      <c r="G206" s="90">
        <f t="shared" si="22"/>
        <v>24.47755666666667</v>
      </c>
      <c r="H206" s="91">
        <f t="shared" si="23"/>
        <v>1.006673786496</v>
      </c>
      <c r="I206" s="10" t="s">
        <v>117</v>
      </c>
      <c r="J206" s="13">
        <v>36.2274</v>
      </c>
      <c r="K206" s="13">
        <v>24.49243</v>
      </c>
      <c r="L206" s="13">
        <v>12.71284</v>
      </c>
      <c r="M206" s="16"/>
      <c r="N206" s="16"/>
    </row>
    <row r="207" spans="1:14" ht="24">
      <c r="A207" s="11"/>
      <c r="B207" s="10">
        <v>4</v>
      </c>
      <c r="C207" s="74">
        <v>20595</v>
      </c>
      <c r="D207" s="13">
        <v>290.45</v>
      </c>
      <c r="E207" s="90">
        <v>0.399</v>
      </c>
      <c r="F207" s="59">
        <f t="shared" si="24"/>
        <v>0.03447360000000001</v>
      </c>
      <c r="G207" s="90">
        <f t="shared" si="22"/>
        <v>37.60390666666667</v>
      </c>
      <c r="H207" s="91">
        <f t="shared" si="23"/>
        <v>1.2963420368640002</v>
      </c>
      <c r="I207" s="10" t="s">
        <v>118</v>
      </c>
      <c r="J207" s="13">
        <v>26.14284</v>
      </c>
      <c r="K207" s="13">
        <v>38.5505</v>
      </c>
      <c r="L207" s="13">
        <v>48.11838</v>
      </c>
      <c r="M207" s="16"/>
      <c r="N207" s="16"/>
    </row>
    <row r="208" spans="1:14" ht="24">
      <c r="A208" s="11"/>
      <c r="B208" s="10">
        <v>5</v>
      </c>
      <c r="C208" s="74">
        <v>20604</v>
      </c>
      <c r="D208" s="13">
        <v>290.53</v>
      </c>
      <c r="E208" s="90">
        <v>0.469</v>
      </c>
      <c r="F208" s="59">
        <f t="shared" si="24"/>
        <v>0.0405216</v>
      </c>
      <c r="G208" s="90">
        <f t="shared" si="22"/>
        <v>16.190790000000003</v>
      </c>
      <c r="H208" s="91">
        <f t="shared" si="23"/>
        <v>0.6560767160640001</v>
      </c>
      <c r="I208" s="10" t="s">
        <v>134</v>
      </c>
      <c r="J208" s="13">
        <v>29.97914</v>
      </c>
      <c r="K208" s="13">
        <v>13.80185</v>
      </c>
      <c r="L208" s="13">
        <v>4.79138</v>
      </c>
      <c r="M208" s="16"/>
      <c r="N208" s="16"/>
    </row>
    <row r="209" spans="1:14" ht="24">
      <c r="A209" s="11"/>
      <c r="B209" s="10">
        <v>6</v>
      </c>
      <c r="C209" s="74">
        <v>20610</v>
      </c>
      <c r="D209" s="13">
        <v>290.48</v>
      </c>
      <c r="E209" s="13">
        <v>0.401</v>
      </c>
      <c r="F209" s="59">
        <f t="shared" si="24"/>
        <v>0.0346464</v>
      </c>
      <c r="G209" s="13">
        <f t="shared" si="22"/>
        <v>7.80543</v>
      </c>
      <c r="H209" s="59">
        <f t="shared" si="23"/>
        <v>0.27043004995200004</v>
      </c>
      <c r="I209" s="10" t="s">
        <v>124</v>
      </c>
      <c r="J209" s="13">
        <v>3.99808</v>
      </c>
      <c r="K209" s="13">
        <v>12.58364</v>
      </c>
      <c r="L209" s="13">
        <v>6.83457</v>
      </c>
      <c r="M209" s="16"/>
      <c r="N209" s="16"/>
    </row>
    <row r="210" spans="1:14" ht="24">
      <c r="A210" s="11"/>
      <c r="B210" s="10">
        <v>7</v>
      </c>
      <c r="C210" s="74">
        <v>20617</v>
      </c>
      <c r="D210" s="13">
        <v>291.25</v>
      </c>
      <c r="E210" s="13">
        <v>2.619</v>
      </c>
      <c r="F210" s="59">
        <f t="shared" si="24"/>
        <v>0.22628160000000003</v>
      </c>
      <c r="G210" s="13">
        <f t="shared" si="22"/>
        <v>56.48439333333332</v>
      </c>
      <c r="H210" s="59">
        <f t="shared" si="23"/>
        <v>12.781378898496</v>
      </c>
      <c r="I210" s="10" t="s">
        <v>125</v>
      </c>
      <c r="J210" s="13">
        <v>49.44008</v>
      </c>
      <c r="K210" s="13">
        <v>64.87946</v>
      </c>
      <c r="L210" s="13">
        <v>55.13364</v>
      </c>
      <c r="M210" s="16"/>
      <c r="N210" s="16"/>
    </row>
    <row r="211" spans="1:14" ht="24">
      <c r="A211" s="11"/>
      <c r="B211" s="10">
        <v>8</v>
      </c>
      <c r="C211" s="74">
        <v>20680</v>
      </c>
      <c r="D211" s="13">
        <v>292.28</v>
      </c>
      <c r="E211" s="13">
        <v>77.163</v>
      </c>
      <c r="F211" s="59">
        <f t="shared" si="24"/>
        <v>6.6668832</v>
      </c>
      <c r="G211" s="13">
        <f t="shared" si="22"/>
        <v>213.33984666666666</v>
      </c>
      <c r="H211" s="59">
        <f t="shared" si="23"/>
        <v>1422.311839632576</v>
      </c>
      <c r="I211" s="10" t="s">
        <v>91</v>
      </c>
      <c r="J211" s="13">
        <v>188.61375</v>
      </c>
      <c r="K211" s="13">
        <v>239.95608</v>
      </c>
      <c r="L211" s="13">
        <v>211.44971</v>
      </c>
      <c r="M211" s="16" t="s">
        <v>138</v>
      </c>
      <c r="N211" s="16"/>
    </row>
    <row r="212" spans="1:14" ht="24">
      <c r="A212" s="11"/>
      <c r="B212" s="10">
        <v>9</v>
      </c>
      <c r="C212" s="74">
        <v>20681</v>
      </c>
      <c r="D212" s="13">
        <v>292.13</v>
      </c>
      <c r="E212" s="13">
        <v>96.337</v>
      </c>
      <c r="F212" s="59">
        <f t="shared" si="24"/>
        <v>8.3235168</v>
      </c>
      <c r="G212" s="13">
        <f t="shared" si="22"/>
        <v>69.68479666666667</v>
      </c>
      <c r="H212" s="59">
        <f t="shared" si="23"/>
        <v>580.022575759584</v>
      </c>
      <c r="I212" s="10" t="s">
        <v>92</v>
      </c>
      <c r="J212" s="13">
        <v>71.52102</v>
      </c>
      <c r="K212" s="13">
        <v>69.04747</v>
      </c>
      <c r="L212" s="13">
        <v>68.4859</v>
      </c>
      <c r="M212" s="16"/>
      <c r="N212" s="16"/>
    </row>
    <row r="213" spans="1:14" ht="24">
      <c r="A213" s="11"/>
      <c r="B213" s="10">
        <v>10</v>
      </c>
      <c r="C213" s="74">
        <v>20686</v>
      </c>
      <c r="D213" s="13">
        <v>291.35</v>
      </c>
      <c r="E213" s="13">
        <v>20.666</v>
      </c>
      <c r="F213" s="59">
        <f t="shared" si="24"/>
        <v>1.7855424000000002</v>
      </c>
      <c r="G213" s="13">
        <f t="shared" si="22"/>
        <v>18.546383333333335</v>
      </c>
      <c r="H213" s="59">
        <f t="shared" si="23"/>
        <v>33.11535380832001</v>
      </c>
      <c r="I213" s="10" t="s">
        <v>93</v>
      </c>
      <c r="J213" s="13">
        <v>16.77712</v>
      </c>
      <c r="K213" s="13">
        <v>26.58255</v>
      </c>
      <c r="L213" s="13">
        <v>12.27948</v>
      </c>
      <c r="M213" s="16"/>
      <c r="N213" s="16"/>
    </row>
    <row r="214" spans="1:14" ht="24">
      <c r="A214" s="11"/>
      <c r="B214" s="10">
        <v>11</v>
      </c>
      <c r="C214" s="74">
        <v>20694</v>
      </c>
      <c r="D214" s="13">
        <v>291.34</v>
      </c>
      <c r="E214" s="13">
        <v>13.839</v>
      </c>
      <c r="F214" s="59">
        <f t="shared" si="24"/>
        <v>1.1956896000000001</v>
      </c>
      <c r="G214" s="13">
        <f t="shared" si="22"/>
        <v>9.932086666666667</v>
      </c>
      <c r="H214" s="59">
        <f t="shared" si="23"/>
        <v>11.875692733632002</v>
      </c>
      <c r="I214" s="10" t="s">
        <v>94</v>
      </c>
      <c r="J214" s="13">
        <v>17.58794</v>
      </c>
      <c r="K214" s="13">
        <v>4.78469</v>
      </c>
      <c r="L214" s="13">
        <v>7.42363</v>
      </c>
      <c r="M214" s="16"/>
      <c r="N214" s="16"/>
    </row>
    <row r="215" spans="1:14" ht="24">
      <c r="A215" s="11"/>
      <c r="B215" s="10">
        <v>12</v>
      </c>
      <c r="C215" s="74">
        <v>20702</v>
      </c>
      <c r="D215" s="13">
        <v>291.3</v>
      </c>
      <c r="E215" s="13">
        <v>8.636</v>
      </c>
      <c r="F215" s="59">
        <f t="shared" si="24"/>
        <v>0.7461504</v>
      </c>
      <c r="G215" s="13">
        <f t="shared" si="22"/>
        <v>17.14085</v>
      </c>
      <c r="H215" s="59">
        <f t="shared" si="23"/>
        <v>12.78965208384</v>
      </c>
      <c r="I215" s="10" t="s">
        <v>95</v>
      </c>
      <c r="J215" s="13">
        <v>21.71468</v>
      </c>
      <c r="K215" s="13">
        <v>4.56708</v>
      </c>
      <c r="L215" s="13">
        <v>25.14079</v>
      </c>
      <c r="M215" s="16"/>
      <c r="N215" s="16"/>
    </row>
    <row r="216" spans="1:14" ht="24">
      <c r="A216" s="11"/>
      <c r="B216" s="10">
        <v>13</v>
      </c>
      <c r="C216" s="74">
        <v>20711</v>
      </c>
      <c r="D216" s="13">
        <v>292.4</v>
      </c>
      <c r="E216" s="13">
        <v>126.632</v>
      </c>
      <c r="F216" s="59">
        <f t="shared" si="24"/>
        <v>10.941004800000002</v>
      </c>
      <c r="G216" s="13">
        <f t="shared" si="22"/>
        <v>89.67497666666668</v>
      </c>
      <c r="H216" s="59">
        <f t="shared" si="23"/>
        <v>981.1343501498883</v>
      </c>
      <c r="I216" s="10" t="s">
        <v>96</v>
      </c>
      <c r="J216" s="13">
        <v>87.26753</v>
      </c>
      <c r="K216" s="13">
        <v>78.92814</v>
      </c>
      <c r="L216" s="13">
        <v>102.82926</v>
      </c>
      <c r="M216" s="16"/>
      <c r="N216" s="16"/>
    </row>
    <row r="217" spans="1:14" ht="24">
      <c r="A217" s="11"/>
      <c r="B217" s="10">
        <v>14</v>
      </c>
      <c r="C217" s="74">
        <v>20718</v>
      </c>
      <c r="D217" s="13">
        <v>291.153</v>
      </c>
      <c r="E217" s="13">
        <v>16.278</v>
      </c>
      <c r="F217" s="59">
        <f t="shared" si="24"/>
        <v>1.4064192</v>
      </c>
      <c r="G217" s="13">
        <f t="shared" si="22"/>
        <v>30.328076666666664</v>
      </c>
      <c r="H217" s="59">
        <f t="shared" si="23"/>
        <v>42.653989323072</v>
      </c>
      <c r="I217" s="10" t="s">
        <v>97</v>
      </c>
      <c r="J217" s="13">
        <v>29.69925</v>
      </c>
      <c r="K217" s="13">
        <v>16.42725</v>
      </c>
      <c r="L217" s="13">
        <v>44.85773</v>
      </c>
      <c r="M217" s="16"/>
      <c r="N217" s="16"/>
    </row>
    <row r="218" spans="1:14" ht="24">
      <c r="A218" s="11"/>
      <c r="B218" s="10">
        <v>15</v>
      </c>
      <c r="C218" s="74">
        <v>20726</v>
      </c>
      <c r="D218" s="13">
        <v>292.26</v>
      </c>
      <c r="E218" s="13">
        <v>92.214</v>
      </c>
      <c r="F218" s="59">
        <f t="shared" si="24"/>
        <v>7.9672896</v>
      </c>
      <c r="G218" s="13">
        <f t="shared" si="22"/>
        <v>102.28659</v>
      </c>
      <c r="H218" s="59">
        <f t="shared" si="23"/>
        <v>814.9468847264641</v>
      </c>
      <c r="I218" s="10" t="s">
        <v>98</v>
      </c>
      <c r="J218" s="13">
        <v>92.29596</v>
      </c>
      <c r="K218" s="13">
        <v>87.31679</v>
      </c>
      <c r="L218" s="13">
        <v>127.24702</v>
      </c>
      <c r="M218" s="16"/>
      <c r="N218" s="16"/>
    </row>
    <row r="219" spans="1:14" ht="24">
      <c r="A219" s="11"/>
      <c r="B219" s="10">
        <v>16</v>
      </c>
      <c r="C219" s="74">
        <v>20731</v>
      </c>
      <c r="D219" s="13">
        <v>291.9</v>
      </c>
      <c r="E219" s="13">
        <v>58.976</v>
      </c>
      <c r="F219" s="59">
        <f t="shared" si="24"/>
        <v>5.0955264</v>
      </c>
      <c r="G219" s="13">
        <f t="shared" si="22"/>
        <v>45.932393333333344</v>
      </c>
      <c r="H219" s="59">
        <f t="shared" si="23"/>
        <v>234.04972284518405</v>
      </c>
      <c r="I219" s="10" t="s">
        <v>99</v>
      </c>
      <c r="J219" s="13">
        <v>57.31331</v>
      </c>
      <c r="K219" s="13">
        <v>76.01636</v>
      </c>
      <c r="L219" s="13">
        <v>4.46751</v>
      </c>
      <c r="M219" s="16"/>
      <c r="N219" s="16"/>
    </row>
    <row r="220" spans="1:14" ht="24">
      <c r="A220" s="11"/>
      <c r="B220" s="10">
        <v>17</v>
      </c>
      <c r="C220" s="74">
        <v>20742</v>
      </c>
      <c r="D220" s="13">
        <v>291.37</v>
      </c>
      <c r="E220" s="13">
        <v>9.821</v>
      </c>
      <c r="F220" s="59">
        <f t="shared" si="24"/>
        <v>0.8485344</v>
      </c>
      <c r="G220" s="13">
        <f t="shared" si="22"/>
        <v>4.2449</v>
      </c>
      <c r="H220" s="59">
        <f t="shared" si="23"/>
        <v>3.60194367456</v>
      </c>
      <c r="I220" s="10" t="s">
        <v>100</v>
      </c>
      <c r="J220" s="13">
        <v>3.68066</v>
      </c>
      <c r="K220" s="13">
        <v>6.15318</v>
      </c>
      <c r="L220" s="13">
        <v>2.90086</v>
      </c>
      <c r="M220" s="16"/>
      <c r="N220" s="16"/>
    </row>
    <row r="221" spans="1:14" ht="24">
      <c r="A221" s="11"/>
      <c r="B221" s="10">
        <v>18</v>
      </c>
      <c r="C221" s="74">
        <v>20753</v>
      </c>
      <c r="D221" s="13">
        <v>291.75</v>
      </c>
      <c r="E221" s="13">
        <v>59.322</v>
      </c>
      <c r="F221" s="99">
        <f t="shared" si="24"/>
        <v>5.1254208000000006</v>
      </c>
      <c r="G221" s="13">
        <f t="shared" si="22"/>
        <v>29.286196666666665</v>
      </c>
      <c r="H221" s="59">
        <f t="shared" si="23"/>
        <v>150.104081548224</v>
      </c>
      <c r="I221" s="10" t="s">
        <v>101</v>
      </c>
      <c r="J221" s="13">
        <v>26.01711</v>
      </c>
      <c r="K221" s="13">
        <v>33.22016</v>
      </c>
      <c r="L221" s="13">
        <v>28.62132</v>
      </c>
      <c r="M221" s="16"/>
      <c r="N221" s="16"/>
    </row>
    <row r="222" spans="1:14" ht="24">
      <c r="A222" s="11"/>
      <c r="B222" s="10">
        <v>19</v>
      </c>
      <c r="C222" s="74">
        <v>20766</v>
      </c>
      <c r="D222" s="13">
        <v>291.28</v>
      </c>
      <c r="E222" s="13">
        <v>11.074</v>
      </c>
      <c r="F222" s="59">
        <f t="shared" si="24"/>
        <v>0.9567936</v>
      </c>
      <c r="G222" s="13">
        <f t="shared" si="22"/>
        <v>2.2153933333333335</v>
      </c>
      <c r="H222" s="59">
        <f t="shared" si="23"/>
        <v>2.119674162816</v>
      </c>
      <c r="I222" s="10" t="s">
        <v>102</v>
      </c>
      <c r="J222" s="13">
        <v>2.75586</v>
      </c>
      <c r="K222" s="13">
        <v>2.91047</v>
      </c>
      <c r="L222" s="13">
        <v>0.97985</v>
      </c>
      <c r="M222" s="16"/>
      <c r="N222" s="16"/>
    </row>
    <row r="223" spans="1:14" ht="24">
      <c r="A223" s="11"/>
      <c r="B223" s="10">
        <v>20</v>
      </c>
      <c r="C223" s="74">
        <v>20774</v>
      </c>
      <c r="D223" s="13">
        <v>291.2</v>
      </c>
      <c r="E223" s="13">
        <v>5.339</v>
      </c>
      <c r="F223" s="59">
        <f t="shared" si="24"/>
        <v>0.4612896000000001</v>
      </c>
      <c r="G223" s="13">
        <f t="shared" si="22"/>
        <v>14.262316666666669</v>
      </c>
      <c r="H223" s="59">
        <f t="shared" si="23"/>
        <v>6.579058350240002</v>
      </c>
      <c r="I223" s="10" t="s">
        <v>103</v>
      </c>
      <c r="J223" s="13">
        <v>11.16143</v>
      </c>
      <c r="K223" s="13">
        <v>7.83173</v>
      </c>
      <c r="L223" s="13">
        <v>23.79379</v>
      </c>
      <c r="M223" s="16"/>
      <c r="N223" s="16"/>
    </row>
    <row r="224" spans="1:14" ht="24">
      <c r="A224" s="11"/>
      <c r="B224" s="10">
        <v>21</v>
      </c>
      <c r="C224" s="74">
        <v>20786</v>
      </c>
      <c r="D224" s="13">
        <v>291.25</v>
      </c>
      <c r="E224" s="13">
        <v>9.543</v>
      </c>
      <c r="F224" s="59">
        <f t="shared" si="24"/>
        <v>0.8245152</v>
      </c>
      <c r="G224" s="13">
        <f t="shared" si="22"/>
        <v>24.220383333333334</v>
      </c>
      <c r="H224" s="59">
        <f t="shared" si="23"/>
        <v>19.97007420816</v>
      </c>
      <c r="I224" s="10" t="s">
        <v>79</v>
      </c>
      <c r="J224" s="13">
        <v>32.55013</v>
      </c>
      <c r="K224" s="13">
        <v>23.30097</v>
      </c>
      <c r="L224" s="13">
        <v>16.81005</v>
      </c>
      <c r="M224" s="16"/>
      <c r="N224" s="16"/>
    </row>
    <row r="225" spans="1:14" ht="24">
      <c r="A225" s="11"/>
      <c r="B225" s="10">
        <v>22</v>
      </c>
      <c r="C225" s="74">
        <v>20791</v>
      </c>
      <c r="D225" s="13">
        <v>291.25</v>
      </c>
      <c r="E225" s="13">
        <v>9.736</v>
      </c>
      <c r="F225" s="59">
        <f t="shared" si="24"/>
        <v>0.8411904000000001</v>
      </c>
      <c r="G225" s="13">
        <f t="shared" si="22"/>
        <v>40.130246666666665</v>
      </c>
      <c r="H225" s="59">
        <f t="shared" si="23"/>
        <v>33.757178245632005</v>
      </c>
      <c r="I225" s="10" t="s">
        <v>80</v>
      </c>
      <c r="J225" s="13">
        <v>34.10853</v>
      </c>
      <c r="K225" s="13">
        <v>38.80203</v>
      </c>
      <c r="L225" s="13">
        <v>47.48018</v>
      </c>
      <c r="M225" s="16"/>
      <c r="N225" s="16"/>
    </row>
    <row r="226" spans="1:14" ht="24">
      <c r="A226" s="11"/>
      <c r="B226" s="10">
        <v>23</v>
      </c>
      <c r="C226" s="74">
        <v>20801</v>
      </c>
      <c r="D226" s="13">
        <v>290.85</v>
      </c>
      <c r="E226" s="13">
        <v>1.731</v>
      </c>
      <c r="F226" s="59">
        <f t="shared" si="24"/>
        <v>0.1495584</v>
      </c>
      <c r="G226" s="13">
        <f t="shared" si="22"/>
        <v>25.40641666666667</v>
      </c>
      <c r="H226" s="59">
        <f t="shared" si="23"/>
        <v>3.7997430264000003</v>
      </c>
      <c r="I226" s="10" t="s">
        <v>104</v>
      </c>
      <c r="J226" s="13">
        <v>26.04585</v>
      </c>
      <c r="K226" s="13">
        <v>20.77648</v>
      </c>
      <c r="L226" s="13">
        <v>29.39692</v>
      </c>
      <c r="M226" s="16"/>
      <c r="N226" s="16"/>
    </row>
    <row r="227" spans="1:17" ht="24">
      <c r="A227" s="80"/>
      <c r="B227" s="81">
        <v>24</v>
      </c>
      <c r="C227" s="89">
        <v>20812</v>
      </c>
      <c r="D227" s="82">
        <v>290.84</v>
      </c>
      <c r="E227" s="82">
        <v>1.65</v>
      </c>
      <c r="F227" s="83">
        <f t="shared" si="24"/>
        <v>0.14256</v>
      </c>
      <c r="G227" s="82">
        <f t="shared" si="22"/>
        <v>22.84844</v>
      </c>
      <c r="H227" s="83">
        <f t="shared" si="23"/>
        <v>3.2572736063999996</v>
      </c>
      <c r="I227" s="81" t="s">
        <v>81</v>
      </c>
      <c r="J227" s="82">
        <v>29.27747</v>
      </c>
      <c r="K227" s="82">
        <v>21.56822</v>
      </c>
      <c r="L227" s="82">
        <v>17.69963</v>
      </c>
      <c r="M227" s="84"/>
      <c r="N227" s="84"/>
      <c r="O227" s="80"/>
      <c r="P227" s="80"/>
      <c r="Q227" s="80"/>
    </row>
    <row r="228" spans="1:17" ht="24">
      <c r="A228" s="11"/>
      <c r="B228" s="10">
        <v>1</v>
      </c>
      <c r="C228" s="74">
        <v>20946</v>
      </c>
      <c r="D228" s="13">
        <v>291.45</v>
      </c>
      <c r="E228" s="13">
        <v>19.194</v>
      </c>
      <c r="F228" s="59">
        <f t="shared" si="24"/>
        <v>1.6583616</v>
      </c>
      <c r="G228" s="13">
        <f t="shared" si="22"/>
        <v>91.87185094797577</v>
      </c>
      <c r="H228" s="59">
        <f t="shared" si="23"/>
        <v>152.35674973304663</v>
      </c>
      <c r="I228" s="10" t="s">
        <v>114</v>
      </c>
      <c r="J228" s="13">
        <f>การคำนวณตะกอน!F2</f>
        <v>73.25319308787991</v>
      </c>
      <c r="K228" s="13">
        <f>การคำนวณตะกอน!F3</f>
        <v>102.15786077852883</v>
      </c>
      <c r="L228" s="13">
        <f>การคำนวณตะกอน!F4</f>
        <v>100.2044989775186</v>
      </c>
      <c r="M228" s="101" t="s">
        <v>139</v>
      </c>
      <c r="N228" s="102"/>
      <c r="O228" s="103"/>
      <c r="P228" s="104"/>
      <c r="Q228" s="105"/>
    </row>
    <row r="229" spans="1:17" ht="24">
      <c r="A229" s="11"/>
      <c r="B229" s="10">
        <v>2</v>
      </c>
      <c r="C229" s="74">
        <v>20977</v>
      </c>
      <c r="D229" s="13">
        <v>291.27</v>
      </c>
      <c r="E229" s="13">
        <v>9.927</v>
      </c>
      <c r="F229" s="59">
        <f t="shared" si="24"/>
        <v>0.8576928</v>
      </c>
      <c r="G229" s="13">
        <f t="shared" si="22"/>
        <v>73.95815614157432</v>
      </c>
      <c r="H229" s="59">
        <f t="shared" si="23"/>
        <v>63.433378023904076</v>
      </c>
      <c r="I229" s="10" t="s">
        <v>116</v>
      </c>
      <c r="J229" s="13">
        <f>การคำนวณตะกอน!F5</f>
        <v>72.55628561639175</v>
      </c>
      <c r="K229" s="13">
        <f>การคำนวณตะกอน!F6</f>
        <v>82.00013387773308</v>
      </c>
      <c r="L229" s="13">
        <f>การคำนวณตะกอน!F7</f>
        <v>67.31804893059814</v>
      </c>
      <c r="M229" s="101" t="s">
        <v>140</v>
      </c>
      <c r="N229" s="102"/>
      <c r="O229" s="103"/>
      <c r="P229" s="104"/>
      <c r="Q229" s="105"/>
    </row>
    <row r="230" spans="1:17" ht="24">
      <c r="A230" s="11"/>
      <c r="B230" s="10">
        <v>3</v>
      </c>
      <c r="C230" s="74">
        <v>21022</v>
      </c>
      <c r="D230" s="13">
        <v>291.3</v>
      </c>
      <c r="E230" s="13">
        <v>10.795</v>
      </c>
      <c r="F230" s="59">
        <f t="shared" si="24"/>
        <v>0.9326880000000001</v>
      </c>
      <c r="G230" s="13">
        <f t="shared" si="22"/>
        <v>71.53416530055848</v>
      </c>
      <c r="H230" s="59">
        <f t="shared" si="23"/>
        <v>66.7190575658473</v>
      </c>
      <c r="I230" s="10" t="s">
        <v>117</v>
      </c>
      <c r="J230" s="13">
        <f>การคำนวณตะกอน!F8</f>
        <v>75.35158660556874</v>
      </c>
      <c r="K230" s="13">
        <f>การคำนวณตะกอน!F9</f>
        <v>68.61177724487652</v>
      </c>
      <c r="L230" s="13">
        <f>การคำนวณตะกอน!F10</f>
        <v>70.6391320512302</v>
      </c>
      <c r="M230" s="101" t="s">
        <v>141</v>
      </c>
      <c r="N230" s="102"/>
      <c r="O230" s="103"/>
      <c r="P230" s="104"/>
      <c r="Q230" s="105"/>
    </row>
    <row r="231" spans="1:17" ht="24">
      <c r="A231" s="11"/>
      <c r="B231" s="10">
        <v>4</v>
      </c>
      <c r="C231" s="74">
        <v>21029</v>
      </c>
      <c r="D231" s="13">
        <v>291.78</v>
      </c>
      <c r="E231" s="13">
        <v>35.191</v>
      </c>
      <c r="F231" s="59">
        <f t="shared" si="24"/>
        <v>3.0405024000000003</v>
      </c>
      <c r="G231" s="13">
        <f t="shared" si="22"/>
        <v>111.92953686532049</v>
      </c>
      <c r="H231" s="59">
        <f t="shared" si="23"/>
        <v>340.32202546989544</v>
      </c>
      <c r="I231" s="10" t="s">
        <v>118</v>
      </c>
      <c r="J231" s="13">
        <f>การคำนวณตะกอน!F11</f>
        <v>117.54215304797492</v>
      </c>
      <c r="K231" s="13">
        <f>การคำนวณตะกอน!F12</f>
        <v>115.36861217234757</v>
      </c>
      <c r="L231" s="13">
        <f>การคำนวณตะกอน!F13</f>
        <v>102.87784537563898</v>
      </c>
      <c r="M231" s="101" t="s">
        <v>142</v>
      </c>
      <c r="N231" s="102"/>
      <c r="O231" s="103"/>
      <c r="P231" s="104"/>
      <c r="Q231" s="105"/>
    </row>
    <row r="232" spans="1:14" ht="24">
      <c r="A232" s="11"/>
      <c r="B232" s="10">
        <v>5</v>
      </c>
      <c r="C232" s="74">
        <v>21040</v>
      </c>
      <c r="D232" s="13">
        <v>291.4</v>
      </c>
      <c r="E232" s="13">
        <v>12.618</v>
      </c>
      <c r="F232" s="59">
        <f t="shared" si="24"/>
        <v>1.0901952000000001</v>
      </c>
      <c r="G232" s="13">
        <f t="shared" si="22"/>
        <v>9.291176011100257</v>
      </c>
      <c r="H232" s="59">
        <f t="shared" si="23"/>
        <v>10.129195489656649</v>
      </c>
      <c r="I232" s="10" t="s">
        <v>134</v>
      </c>
      <c r="J232" s="13">
        <f>การคำนวณตะกอน!F14</f>
        <v>8.10324129653171</v>
      </c>
      <c r="K232" s="13">
        <f>การคำนวณตะกอน!F15</f>
        <v>5.639959110333398</v>
      </c>
      <c r="L232" s="13">
        <f>การคำนวณตะกอน!F16</f>
        <v>14.130327626435665</v>
      </c>
      <c r="M232" s="16"/>
      <c r="N232" s="16"/>
    </row>
    <row r="233" spans="1:14" ht="24">
      <c r="A233" s="11"/>
      <c r="B233" s="10">
        <v>6</v>
      </c>
      <c r="C233" s="74">
        <v>21051</v>
      </c>
      <c r="D233" s="13">
        <v>291.45</v>
      </c>
      <c r="E233" s="13">
        <v>19.328</v>
      </c>
      <c r="F233" s="59">
        <f t="shared" si="24"/>
        <v>1.6699392</v>
      </c>
      <c r="G233" s="13">
        <f t="shared" si="22"/>
        <v>19.129693188463214</v>
      </c>
      <c r="H233" s="59">
        <f t="shared" si="23"/>
        <v>31.94542453938771</v>
      </c>
      <c r="I233" s="10" t="s">
        <v>124</v>
      </c>
      <c r="J233" s="13">
        <f>การคำนวณตะกอน!F17</f>
        <v>18.44017789347642</v>
      </c>
      <c r="K233" s="13">
        <f>การคำนวณตะกอน!F18</f>
        <v>20.829504380317232</v>
      </c>
      <c r="L233" s="13">
        <f>การคำนวณตะกอน!F19</f>
        <v>18.119397291595995</v>
      </c>
      <c r="M233" s="16"/>
      <c r="N233" s="16"/>
    </row>
    <row r="234" spans="1:14" ht="24">
      <c r="A234" s="11"/>
      <c r="B234" s="10">
        <v>7</v>
      </c>
      <c r="C234" s="74">
        <v>21059</v>
      </c>
      <c r="D234" s="13">
        <v>291.41</v>
      </c>
      <c r="E234" s="13">
        <v>18.315</v>
      </c>
      <c r="F234" s="59">
        <f t="shared" si="24"/>
        <v>1.5824160000000003</v>
      </c>
      <c r="G234" s="13">
        <f t="shared" si="22"/>
        <v>15.70043966481204</v>
      </c>
      <c r="H234" s="59">
        <f t="shared" si="23"/>
        <v>24.84462693263321</v>
      </c>
      <c r="I234" s="10" t="s">
        <v>125</v>
      </c>
      <c r="J234" s="13">
        <f>การคำนวณตะกอน!F20</f>
        <v>12.651364539990203</v>
      </c>
      <c r="K234" s="13">
        <f>การคำนวณตะกอน!F21</f>
        <v>14.10884977603925</v>
      </c>
      <c r="L234" s="13">
        <f>การคำนวณตะกอน!F22</f>
        <v>20.341104678406666</v>
      </c>
      <c r="M234" s="16"/>
      <c r="N234" s="16"/>
    </row>
    <row r="235" spans="1:14" ht="24">
      <c r="A235" s="11"/>
      <c r="B235" s="10">
        <v>8</v>
      </c>
      <c r="C235" s="74">
        <v>21063</v>
      </c>
      <c r="D235" s="13">
        <v>292.3</v>
      </c>
      <c r="E235" s="13">
        <v>82.878</v>
      </c>
      <c r="F235" s="59">
        <f t="shared" si="24"/>
        <v>7.1606592000000004</v>
      </c>
      <c r="G235" s="13">
        <f t="shared" si="22"/>
        <v>86.0725926378708</v>
      </c>
      <c r="H235" s="59">
        <f t="shared" si="23"/>
        <v>616.3365023402218</v>
      </c>
      <c r="I235" s="10" t="s">
        <v>91</v>
      </c>
      <c r="J235" s="13">
        <f>การคำนวณตะกอน!F23</f>
        <v>93.4544503009446</v>
      </c>
      <c r="K235" s="13">
        <f>การคำนวณตะกอน!F24</f>
        <v>79.40398000194968</v>
      </c>
      <c r="L235" s="13">
        <f>การคำนวณตะกอน!F25</f>
        <v>85.35934761071809</v>
      </c>
      <c r="M235" s="16"/>
      <c r="N235" s="16"/>
    </row>
    <row r="236" spans="1:14" ht="24">
      <c r="A236" s="11"/>
      <c r="B236" s="10">
        <v>9</v>
      </c>
      <c r="C236" s="74">
        <v>21066</v>
      </c>
      <c r="D236" s="13">
        <v>292.63</v>
      </c>
      <c r="E236" s="13">
        <v>122.288</v>
      </c>
      <c r="F236" s="59">
        <f t="shared" si="24"/>
        <v>10.5656832</v>
      </c>
      <c r="G236" s="13">
        <f aca="true" t="shared" si="25" ref="G236:G248">+AVERAGE(J236:L236)</f>
        <v>115.01561467793563</v>
      </c>
      <c r="H236" s="59">
        <f aca="true" t="shared" si="26" ref="H236:H248">G236*F236</f>
        <v>1215.218547740338</v>
      </c>
      <c r="I236" s="10" t="s">
        <v>92</v>
      </c>
      <c r="J236" s="13">
        <f>การคำนวณตะกอน!F26</f>
        <v>113.23896752708085</v>
      </c>
      <c r="K236" s="13">
        <f>การคำนวณตะกอน!F27</f>
        <v>100.87327434647544</v>
      </c>
      <c r="L236" s="13">
        <f>การคำนวณตะกอน!F28</f>
        <v>130.93460216025062</v>
      </c>
      <c r="M236" s="16"/>
      <c r="N236" s="16"/>
    </row>
    <row r="237" spans="1:14" ht="24">
      <c r="A237" s="11"/>
      <c r="B237" s="10">
        <v>10</v>
      </c>
      <c r="C237" s="74">
        <v>21078</v>
      </c>
      <c r="D237" s="13">
        <v>291.29</v>
      </c>
      <c r="E237" s="13">
        <v>10.377</v>
      </c>
      <c r="F237" s="59">
        <f t="shared" si="24"/>
        <v>0.8965728000000001</v>
      </c>
      <c r="G237" s="13">
        <f t="shared" si="25"/>
        <v>52.8222458063924</v>
      </c>
      <c r="H237" s="59">
        <f t="shared" si="26"/>
        <v>47.3589888249255</v>
      </c>
      <c r="I237" s="10" t="s">
        <v>93</v>
      </c>
      <c r="J237" s="13">
        <f>การคำนวณตะกอน!F29</f>
        <v>52.51991235088828</v>
      </c>
      <c r="K237" s="13">
        <f>การคำนวณตะกอน!F30</f>
        <v>50.95077790920898</v>
      </c>
      <c r="L237" s="13">
        <f>การคำนวณตะกอน!F31</f>
        <v>54.99604715907995</v>
      </c>
      <c r="M237" s="16"/>
      <c r="N237" s="16"/>
    </row>
    <row r="238" spans="1:14" ht="24">
      <c r="A238" s="11"/>
      <c r="B238" s="10">
        <v>11</v>
      </c>
      <c r="C238" s="74">
        <v>21085</v>
      </c>
      <c r="D238" s="13">
        <v>291.43</v>
      </c>
      <c r="E238" s="13">
        <v>15.153</v>
      </c>
      <c r="F238" s="59">
        <f t="shared" si="24"/>
        <v>1.3092192</v>
      </c>
      <c r="G238" s="13">
        <f t="shared" si="25"/>
        <v>11.908848348449753</v>
      </c>
      <c r="H238" s="59">
        <f t="shared" si="26"/>
        <v>15.591292907678708</v>
      </c>
      <c r="I238" s="10" t="s">
        <v>94</v>
      </c>
      <c r="J238" s="13">
        <f>การคำนวณตะกอน!F32</f>
        <v>12.429882712906581</v>
      </c>
      <c r="K238" s="13">
        <f>การคำนวณตะกอน!F33</f>
        <v>12.901334115243971</v>
      </c>
      <c r="L238" s="13">
        <f>การคำนวณตะกอน!F34</f>
        <v>10.395328217198708</v>
      </c>
      <c r="M238" s="16"/>
      <c r="N238" s="16"/>
    </row>
    <row r="239" spans="1:14" ht="24">
      <c r="A239" s="11"/>
      <c r="B239" s="10">
        <v>12</v>
      </c>
      <c r="C239" s="74">
        <v>21101</v>
      </c>
      <c r="D239" s="13">
        <v>291.48</v>
      </c>
      <c r="E239" s="13">
        <v>14.035</v>
      </c>
      <c r="F239" s="59">
        <f t="shared" si="24"/>
        <v>1.2126240000000001</v>
      </c>
      <c r="G239" s="13">
        <f t="shared" si="25"/>
        <v>28.549650241496483</v>
      </c>
      <c r="H239" s="59">
        <f t="shared" si="26"/>
        <v>34.619991074444435</v>
      </c>
      <c r="I239" s="10" t="s">
        <v>95</v>
      </c>
      <c r="J239" s="13">
        <f>การคำนวณตะกอน!F35</f>
        <v>42.736577482482076</v>
      </c>
      <c r="K239" s="13">
        <f>การคำนวณตะกอน!F36</f>
        <v>17.58959700977215</v>
      </c>
      <c r="L239" s="13">
        <f>การคำนวณตะกอน!F37</f>
        <v>25.32277623223522</v>
      </c>
      <c r="M239" s="16"/>
      <c r="N239" s="16"/>
    </row>
    <row r="240" spans="1:14" ht="24">
      <c r="A240" s="11"/>
      <c r="B240" s="10">
        <v>13</v>
      </c>
      <c r="C240" s="74">
        <v>21108</v>
      </c>
      <c r="D240" s="13">
        <v>291.39</v>
      </c>
      <c r="E240" s="13">
        <v>12.59</v>
      </c>
      <c r="F240" s="59">
        <f t="shared" si="24"/>
        <v>1.087776</v>
      </c>
      <c r="G240" s="13">
        <f t="shared" si="25"/>
        <v>48.71878579531105</v>
      </c>
      <c r="H240" s="59">
        <f t="shared" si="26"/>
        <v>52.99512593728028</v>
      </c>
      <c r="I240" s="10" t="s">
        <v>96</v>
      </c>
      <c r="J240" s="13">
        <f>การคำนวณตะกอน!F38</f>
        <v>18.396241910584934</v>
      </c>
      <c r="K240" s="13">
        <f>การคำนวณตะกอน!F39</f>
        <v>82.94396754678841</v>
      </c>
      <c r="L240" s="13">
        <f>การคำนวณตะกอน!F40</f>
        <v>44.81614792855979</v>
      </c>
      <c r="M240" s="16"/>
      <c r="N240" s="16"/>
    </row>
    <row r="241" spans="1:14" ht="24">
      <c r="A241" s="11"/>
      <c r="B241" s="10">
        <v>14</v>
      </c>
      <c r="C241" s="74">
        <v>21120</v>
      </c>
      <c r="D241" s="13">
        <v>291.45</v>
      </c>
      <c r="E241" s="13">
        <v>13.63</v>
      </c>
      <c r="F241" s="59">
        <f t="shared" si="24"/>
        <v>1.1776320000000002</v>
      </c>
      <c r="G241" s="13">
        <f t="shared" si="25"/>
        <v>75.01040516531877</v>
      </c>
      <c r="H241" s="59">
        <f t="shared" si="26"/>
        <v>88.3346534556447</v>
      </c>
      <c r="I241" s="10" t="s">
        <v>97</v>
      </c>
      <c r="J241" s="13">
        <f>การคำนวณตะกอน!F41</f>
        <v>28.7273771904636</v>
      </c>
      <c r="K241" s="13">
        <f>การคำนวณตะกอน!F42</f>
        <v>42.509427493999056</v>
      </c>
      <c r="L241" s="13">
        <f>การคำนวณตะกอน!F43</f>
        <v>153.79441081149366</v>
      </c>
      <c r="M241" s="16"/>
      <c r="N241" s="16"/>
    </row>
    <row r="242" spans="1:14" ht="24">
      <c r="A242" s="11"/>
      <c r="B242" s="10">
        <v>15</v>
      </c>
      <c r="C242" s="74">
        <v>21131</v>
      </c>
      <c r="D242" s="13">
        <v>291.45</v>
      </c>
      <c r="E242" s="13">
        <v>14.092</v>
      </c>
      <c r="F242" s="59">
        <f t="shared" si="24"/>
        <v>1.2175488</v>
      </c>
      <c r="G242" s="13">
        <f t="shared" si="25"/>
        <v>45.65552306105591</v>
      </c>
      <c r="H242" s="59">
        <f t="shared" si="26"/>
        <v>55.58782731636095</v>
      </c>
      <c r="I242" s="10" t="s">
        <v>98</v>
      </c>
      <c r="J242" s="13">
        <f>การคำนวณตะกอน!F44</f>
        <v>47.23979073945411</v>
      </c>
      <c r="K242" s="13">
        <f>การคำนวณตะกอน!F45</f>
        <v>51.79022918199774</v>
      </c>
      <c r="L242" s="13">
        <f>การคำนวณตะกอน!F46</f>
        <v>37.93654926171588</v>
      </c>
      <c r="M242" s="16"/>
      <c r="N242" s="16"/>
    </row>
    <row r="243" spans="1:14" ht="24">
      <c r="A243" s="11"/>
      <c r="B243" s="10">
        <v>16</v>
      </c>
      <c r="C243" s="74">
        <v>21135</v>
      </c>
      <c r="D243" s="13">
        <v>291.39</v>
      </c>
      <c r="E243" s="13">
        <v>13.566</v>
      </c>
      <c r="F243" s="59">
        <f t="shared" si="24"/>
        <v>1.1721024000000002</v>
      </c>
      <c r="G243" s="13">
        <f t="shared" si="25"/>
        <v>35.98993242087703</v>
      </c>
      <c r="H243" s="59">
        <f t="shared" si="26"/>
        <v>42.18388616634779</v>
      </c>
      <c r="I243" s="10" t="s">
        <v>99</v>
      </c>
      <c r="J243" s="13">
        <f>การคำนวณตะกอน!F47</f>
        <v>42.11511464667408</v>
      </c>
      <c r="K243" s="13">
        <f>การคำนวณตะกอน!F48</f>
        <v>36.730354093530174</v>
      </c>
      <c r="L243" s="13">
        <f>การคำนวณตะกอน!F49</f>
        <v>29.124328522426836</v>
      </c>
      <c r="M243" s="16"/>
      <c r="N243" s="16"/>
    </row>
    <row r="244" spans="1:14" ht="24">
      <c r="A244" s="11"/>
      <c r="B244" s="10">
        <v>17</v>
      </c>
      <c r="C244" s="74">
        <v>21150</v>
      </c>
      <c r="D244" s="13">
        <v>291.15</v>
      </c>
      <c r="E244" s="13">
        <v>8.784</v>
      </c>
      <c r="F244" s="59">
        <f t="shared" si="24"/>
        <v>0.7589376000000001</v>
      </c>
      <c r="G244" s="13">
        <f t="shared" si="25"/>
        <v>28.487200971061025</v>
      </c>
      <c r="H244" s="59">
        <f t="shared" si="26"/>
        <v>21.620007935694726</v>
      </c>
      <c r="I244" s="10" t="s">
        <v>100</v>
      </c>
      <c r="J244" s="13">
        <f>การคำนวณตะกอน!F50</f>
        <v>30.026272988884173</v>
      </c>
      <c r="K244" s="13">
        <f>การคำนวณตะกอน!F51</f>
        <v>29.77785718536986</v>
      </c>
      <c r="L244" s="13">
        <f>การคำนวณตะกอน!F52</f>
        <v>25.65747273892904</v>
      </c>
      <c r="M244" s="16"/>
      <c r="N244" s="16"/>
    </row>
    <row r="245" spans="1:16" ht="24">
      <c r="A245" s="11"/>
      <c r="B245" s="10">
        <v>18</v>
      </c>
      <c r="C245" s="74">
        <v>21200</v>
      </c>
      <c r="D245" s="13">
        <v>291.1</v>
      </c>
      <c r="E245" s="13">
        <v>7.671</v>
      </c>
      <c r="F245" s="59">
        <f t="shared" si="24"/>
        <v>0.6627744000000001</v>
      </c>
      <c r="G245" s="13">
        <f t="shared" si="25"/>
        <v>56.18874666666667</v>
      </c>
      <c r="H245" s="59">
        <f t="shared" si="26"/>
        <v>37.240462858752004</v>
      </c>
      <c r="I245" s="10" t="s">
        <v>101</v>
      </c>
      <c r="J245" s="13">
        <v>68.00026</v>
      </c>
      <c r="K245" s="13">
        <v>61.69134</v>
      </c>
      <c r="L245" s="13">
        <v>38.87464</v>
      </c>
      <c r="M245" s="101" t="s">
        <v>145</v>
      </c>
      <c r="N245" s="102"/>
      <c r="O245" s="103"/>
      <c r="P245" s="104"/>
    </row>
    <row r="246" spans="1:14" ht="24">
      <c r="A246" s="11"/>
      <c r="B246" s="10">
        <v>19</v>
      </c>
      <c r="C246" s="74">
        <v>21211</v>
      </c>
      <c r="D246" s="13">
        <v>291.16</v>
      </c>
      <c r="E246" s="13">
        <v>8.066</v>
      </c>
      <c r="F246" s="59">
        <f t="shared" si="24"/>
        <v>0.6969024000000001</v>
      </c>
      <c r="G246" s="13">
        <f t="shared" si="25"/>
        <v>24.983953333333332</v>
      </c>
      <c r="H246" s="59">
        <f t="shared" si="26"/>
        <v>17.411377039488002</v>
      </c>
      <c r="I246" s="10" t="s">
        <v>102</v>
      </c>
      <c r="J246" s="13">
        <v>38.27007</v>
      </c>
      <c r="K246" s="13">
        <v>22.28511</v>
      </c>
      <c r="L246" s="13">
        <v>14.39668</v>
      </c>
      <c r="M246" s="16" t="s">
        <v>140</v>
      </c>
      <c r="N246" s="16"/>
    </row>
    <row r="247" spans="1:14" ht="24">
      <c r="A247" s="11"/>
      <c r="B247" s="10">
        <v>20</v>
      </c>
      <c r="C247" s="74">
        <v>21275</v>
      </c>
      <c r="D247" s="13">
        <v>291.15</v>
      </c>
      <c r="E247" s="13">
        <v>8.066</v>
      </c>
      <c r="F247" s="144">
        <f t="shared" si="24"/>
        <v>0.6969024000000001</v>
      </c>
      <c r="G247" s="145">
        <f t="shared" si="25"/>
        <v>2.2167866666666667</v>
      </c>
      <c r="H247" s="144">
        <f t="shared" si="26"/>
        <v>1.5448839482880004</v>
      </c>
      <c r="I247" s="10" t="s">
        <v>103</v>
      </c>
      <c r="J247" s="13">
        <v>2.7173</v>
      </c>
      <c r="K247" s="13">
        <v>1.51309</v>
      </c>
      <c r="L247" s="13">
        <v>2.41997</v>
      </c>
      <c r="M247" s="16"/>
      <c r="N247" s="16"/>
    </row>
    <row r="248" spans="1:18" ht="24">
      <c r="A248" s="124"/>
      <c r="B248" s="125">
        <v>1</v>
      </c>
      <c r="C248" s="126">
        <v>21282</v>
      </c>
      <c r="D248" s="127">
        <v>291.11</v>
      </c>
      <c r="E248" s="127">
        <v>6.371</v>
      </c>
      <c r="F248" s="59">
        <f t="shared" si="24"/>
        <v>0.5504544000000001</v>
      </c>
      <c r="G248" s="13">
        <f t="shared" si="25"/>
        <v>10.52118</v>
      </c>
      <c r="H248" s="59">
        <f t="shared" si="26"/>
        <v>5.791429824192001</v>
      </c>
      <c r="I248" s="135" t="s">
        <v>146</v>
      </c>
      <c r="J248" s="127">
        <v>11.70117</v>
      </c>
      <c r="K248" s="127">
        <v>14.6408</v>
      </c>
      <c r="L248" s="127">
        <v>5.22157</v>
      </c>
      <c r="M248" s="128"/>
      <c r="N248" s="128"/>
      <c r="O248" s="124"/>
      <c r="P248" s="124"/>
      <c r="Q248" s="124"/>
      <c r="R248" s="124"/>
    </row>
    <row r="249" spans="1:20" ht="24">
      <c r="A249" s="11"/>
      <c r="B249" s="10">
        <v>2</v>
      </c>
      <c r="C249" s="74">
        <v>21463</v>
      </c>
      <c r="D249" s="13">
        <v>291.25</v>
      </c>
      <c r="E249" s="13">
        <v>5.164</v>
      </c>
      <c r="F249" s="59">
        <f t="shared" si="24"/>
        <v>0.4461696</v>
      </c>
      <c r="I249" s="136" t="s">
        <v>147</v>
      </c>
      <c r="J249" s="13">
        <v>0</v>
      </c>
      <c r="K249" s="13">
        <v>0</v>
      </c>
      <c r="L249" s="13">
        <v>0</v>
      </c>
      <c r="M249" s="16"/>
      <c r="N249" s="101" t="s">
        <v>148</v>
      </c>
      <c r="O249" s="102"/>
      <c r="P249" s="103"/>
      <c r="Q249" s="104"/>
      <c r="S249" s="13">
        <f>+AVERAGE(J249:L249)</f>
        <v>0</v>
      </c>
      <c r="T249" s="59">
        <f>S249*F249</f>
        <v>0</v>
      </c>
    </row>
    <row r="250" spans="1:17" ht="24">
      <c r="A250" s="11"/>
      <c r="B250" s="10">
        <v>3</v>
      </c>
      <c r="C250" s="74">
        <v>21473</v>
      </c>
      <c r="D250" s="13">
        <v>291.33</v>
      </c>
      <c r="E250" s="13">
        <v>6.126</v>
      </c>
      <c r="F250" s="59">
        <f t="shared" si="24"/>
        <v>0.5292864</v>
      </c>
      <c r="G250" s="13">
        <f aca="true" t="shared" si="27" ref="G250:G274">+AVERAGE(J250:L250)</f>
        <v>0.12383333333333334</v>
      </c>
      <c r="H250" s="59">
        <f aca="true" t="shared" si="28" ref="H250:H274">G250*F250</f>
        <v>0.0655432992</v>
      </c>
      <c r="I250" s="136" t="s">
        <v>153</v>
      </c>
      <c r="J250" s="13">
        <v>0</v>
      </c>
      <c r="K250" s="13">
        <v>0</v>
      </c>
      <c r="L250" s="13">
        <v>0.3715</v>
      </c>
      <c r="M250" s="16"/>
      <c r="N250" s="101" t="s">
        <v>149</v>
      </c>
      <c r="O250" s="102"/>
      <c r="P250" s="103"/>
      <c r="Q250" s="104"/>
    </row>
    <row r="251" spans="1:20" ht="24">
      <c r="A251" s="11"/>
      <c r="B251" s="10">
        <v>4</v>
      </c>
      <c r="C251" s="74">
        <v>21486</v>
      </c>
      <c r="D251" s="13">
        <v>291.19</v>
      </c>
      <c r="E251" s="13">
        <v>4.827</v>
      </c>
      <c r="F251" s="59">
        <f t="shared" si="24"/>
        <v>0.4170528</v>
      </c>
      <c r="I251" s="136" t="s">
        <v>154</v>
      </c>
      <c r="J251" s="13">
        <v>0</v>
      </c>
      <c r="K251" s="13">
        <v>0</v>
      </c>
      <c r="L251" s="13">
        <v>0</v>
      </c>
      <c r="M251" s="16"/>
      <c r="N251" s="101" t="s">
        <v>150</v>
      </c>
      <c r="O251" s="102"/>
      <c r="P251" s="103"/>
      <c r="Q251" s="104"/>
      <c r="S251" s="13">
        <f>+AVERAGE(J251:L251)</f>
        <v>0</v>
      </c>
      <c r="T251" s="59">
        <f>S251*F251</f>
        <v>0</v>
      </c>
    </row>
    <row r="252" spans="1:17" ht="24">
      <c r="A252" s="11"/>
      <c r="B252" s="10">
        <v>5</v>
      </c>
      <c r="C252" s="74">
        <v>21498</v>
      </c>
      <c r="D252" s="13">
        <v>291.18</v>
      </c>
      <c r="E252" s="13">
        <v>5.164</v>
      </c>
      <c r="F252" s="59">
        <f t="shared" si="24"/>
        <v>0.4461696</v>
      </c>
      <c r="G252" s="13">
        <f t="shared" si="27"/>
        <v>3.306693333333333</v>
      </c>
      <c r="H252" s="59">
        <f t="shared" si="28"/>
        <v>1.4753460418559998</v>
      </c>
      <c r="I252" s="136" t="s">
        <v>119</v>
      </c>
      <c r="J252" s="13">
        <v>2.68001</v>
      </c>
      <c r="K252" s="13">
        <v>4.29369</v>
      </c>
      <c r="L252" s="13">
        <v>2.94638</v>
      </c>
      <c r="M252" s="16"/>
      <c r="N252" s="101" t="s">
        <v>151</v>
      </c>
      <c r="O252" s="102"/>
      <c r="P252" s="103"/>
      <c r="Q252" s="104"/>
    </row>
    <row r="253" spans="1:17" ht="24">
      <c r="A253" s="11"/>
      <c r="B253" s="10">
        <v>6</v>
      </c>
      <c r="C253" s="74">
        <v>21515</v>
      </c>
      <c r="D253" s="13">
        <v>291.2</v>
      </c>
      <c r="E253" s="13">
        <v>4.834</v>
      </c>
      <c r="F253" s="59">
        <f t="shared" si="24"/>
        <v>0.4176576</v>
      </c>
      <c r="G253" s="13">
        <f t="shared" si="27"/>
        <v>6.677816666666668</v>
      </c>
      <c r="H253" s="59">
        <f t="shared" si="28"/>
        <v>2.7890408822400006</v>
      </c>
      <c r="I253" s="136" t="s">
        <v>155</v>
      </c>
      <c r="J253" s="13">
        <v>3.14169</v>
      </c>
      <c r="K253" s="13">
        <v>3.66862</v>
      </c>
      <c r="L253" s="13">
        <v>13.22314</v>
      </c>
      <c r="M253" s="16"/>
      <c r="N253" s="101" t="s">
        <v>152</v>
      </c>
      <c r="O253" s="102"/>
      <c r="P253" s="103"/>
      <c r="Q253" s="104"/>
    </row>
    <row r="254" spans="1:14" ht="24">
      <c r="A254" s="11"/>
      <c r="B254" s="10">
        <v>7</v>
      </c>
      <c r="C254" s="74">
        <v>21520</v>
      </c>
      <c r="D254" s="13">
        <v>291.11</v>
      </c>
      <c r="E254" s="13">
        <v>3.852</v>
      </c>
      <c r="F254" s="59">
        <f t="shared" si="24"/>
        <v>0.3328128</v>
      </c>
      <c r="G254" s="13">
        <f t="shared" si="27"/>
        <v>7.405943333333333</v>
      </c>
      <c r="H254" s="59">
        <f t="shared" si="28"/>
        <v>2.464792737408</v>
      </c>
      <c r="I254" s="136" t="s">
        <v>121</v>
      </c>
      <c r="J254" s="13">
        <v>3.9349</v>
      </c>
      <c r="K254" s="13">
        <v>1.47194</v>
      </c>
      <c r="L254" s="13">
        <v>16.81099</v>
      </c>
      <c r="M254" s="16"/>
      <c r="N254" s="16"/>
    </row>
    <row r="255" spans="2:14" s="137" customFormat="1" ht="24.75" thickBot="1">
      <c r="B255" s="138">
        <v>8</v>
      </c>
      <c r="C255" s="139">
        <v>21544</v>
      </c>
      <c r="D255" s="140">
        <v>290.34</v>
      </c>
      <c r="E255" s="140">
        <v>0.611</v>
      </c>
      <c r="F255" s="141">
        <f t="shared" si="24"/>
        <v>0.0527904</v>
      </c>
      <c r="G255" s="140">
        <f t="shared" si="27"/>
        <v>13.798463333333332</v>
      </c>
      <c r="H255" s="141">
        <f t="shared" si="28"/>
        <v>0.728426398752</v>
      </c>
      <c r="I255" s="142" t="s">
        <v>91</v>
      </c>
      <c r="J255" s="140">
        <v>9.20452</v>
      </c>
      <c r="K255" s="140">
        <v>21.38115</v>
      </c>
      <c r="L255" s="140">
        <v>10.80972</v>
      </c>
      <c r="M255" s="143"/>
      <c r="N255" s="143"/>
    </row>
    <row r="256" spans="1:18" ht="24">
      <c r="A256" s="11"/>
      <c r="B256" s="10">
        <v>1</v>
      </c>
      <c r="C256" s="74">
        <v>21773</v>
      </c>
      <c r="D256" s="13">
        <v>291.26</v>
      </c>
      <c r="E256" s="13">
        <v>4.277</v>
      </c>
      <c r="F256" s="59">
        <f t="shared" si="24"/>
        <v>0.36953280000000005</v>
      </c>
      <c r="G256" s="13">
        <f t="shared" si="27"/>
        <v>19.548626666666667</v>
      </c>
      <c r="H256" s="59">
        <f t="shared" si="28"/>
        <v>7.223858748288001</v>
      </c>
      <c r="I256" s="136" t="s">
        <v>146</v>
      </c>
      <c r="J256" s="13">
        <v>9.58475</v>
      </c>
      <c r="K256" s="13">
        <v>14.60807</v>
      </c>
      <c r="L256" s="13">
        <v>34.45306</v>
      </c>
      <c r="M256" s="16"/>
      <c r="N256" s="101" t="s">
        <v>142</v>
      </c>
      <c r="O256" s="102"/>
      <c r="P256" s="103"/>
      <c r="Q256" s="104"/>
      <c r="R256" s="105"/>
    </row>
    <row r="257" spans="1:17" ht="24">
      <c r="A257" s="11"/>
      <c r="B257" s="10">
        <v>2</v>
      </c>
      <c r="C257" s="74">
        <v>21781</v>
      </c>
      <c r="D257" s="13">
        <v>291.27</v>
      </c>
      <c r="E257" s="13">
        <v>4.428</v>
      </c>
      <c r="F257" s="59">
        <f t="shared" si="24"/>
        <v>0.3825792</v>
      </c>
      <c r="G257" s="13">
        <f t="shared" si="27"/>
        <v>23.005719999999997</v>
      </c>
      <c r="H257" s="59">
        <f t="shared" si="28"/>
        <v>8.801509953023999</v>
      </c>
      <c r="I257" s="136" t="s">
        <v>147</v>
      </c>
      <c r="J257" s="13">
        <v>23.14432</v>
      </c>
      <c r="K257" s="13">
        <v>24.54165</v>
      </c>
      <c r="L257" s="13">
        <v>21.33119</v>
      </c>
      <c r="M257" s="16"/>
      <c r="N257" s="101" t="s">
        <v>148</v>
      </c>
      <c r="O257" s="102"/>
      <c r="P257" s="103"/>
      <c r="Q257" s="104"/>
    </row>
    <row r="258" spans="1:17" ht="24">
      <c r="A258" s="11"/>
      <c r="B258" s="10">
        <v>3</v>
      </c>
      <c r="C258" s="74">
        <v>21785</v>
      </c>
      <c r="D258" s="13">
        <v>291.36</v>
      </c>
      <c r="E258" s="13">
        <v>5.235</v>
      </c>
      <c r="F258" s="59">
        <f t="shared" si="24"/>
        <v>0.45230400000000004</v>
      </c>
      <c r="G258" s="13">
        <f t="shared" si="27"/>
        <v>8.957653333333333</v>
      </c>
      <c r="H258" s="59">
        <f t="shared" si="28"/>
        <v>4.05158243328</v>
      </c>
      <c r="I258" s="136" t="s">
        <v>153</v>
      </c>
      <c r="J258" s="13">
        <v>21.63822</v>
      </c>
      <c r="K258" s="13">
        <v>4.29996</v>
      </c>
      <c r="L258" s="13">
        <v>0.93478</v>
      </c>
      <c r="M258" s="16"/>
      <c r="N258" s="101" t="s">
        <v>149</v>
      </c>
      <c r="O258" s="102"/>
      <c r="P258" s="103"/>
      <c r="Q258" s="104"/>
    </row>
    <row r="259" spans="1:17" ht="24">
      <c r="A259" s="11"/>
      <c r="B259" s="10">
        <v>45</v>
      </c>
      <c r="C259" s="74">
        <v>21790</v>
      </c>
      <c r="D259" s="13">
        <v>291.51</v>
      </c>
      <c r="E259" s="13">
        <v>22.913</v>
      </c>
      <c r="F259" s="59">
        <f t="shared" si="24"/>
        <v>1.9796832000000002</v>
      </c>
      <c r="G259" s="13">
        <f t="shared" si="27"/>
        <v>25.62118666666667</v>
      </c>
      <c r="H259" s="59">
        <f t="shared" si="28"/>
        <v>50.721832808064015</v>
      </c>
      <c r="I259" s="136" t="s">
        <v>154</v>
      </c>
      <c r="J259" s="13">
        <v>26.87887</v>
      </c>
      <c r="K259" s="13">
        <v>20.17146</v>
      </c>
      <c r="L259" s="13">
        <v>29.81323</v>
      </c>
      <c r="M259" s="16"/>
      <c r="N259" s="101" t="s">
        <v>158</v>
      </c>
      <c r="O259" s="102"/>
      <c r="P259" s="103"/>
      <c r="Q259" s="104"/>
    </row>
    <row r="260" spans="1:14" ht="24">
      <c r="A260" s="11"/>
      <c r="B260" s="10">
        <v>6</v>
      </c>
      <c r="C260" s="74">
        <v>21791</v>
      </c>
      <c r="D260" s="13">
        <v>291.83</v>
      </c>
      <c r="E260" s="13">
        <v>53.852</v>
      </c>
      <c r="F260" s="59">
        <f t="shared" si="24"/>
        <v>4.6528127999999995</v>
      </c>
      <c r="G260" s="13">
        <f t="shared" si="27"/>
        <v>88.14501</v>
      </c>
      <c r="H260" s="59">
        <f t="shared" si="28"/>
        <v>410.12223078412796</v>
      </c>
      <c r="I260" s="136" t="s">
        <v>119</v>
      </c>
      <c r="J260" s="13">
        <v>94.44296</v>
      </c>
      <c r="K260" s="13">
        <v>85.52592</v>
      </c>
      <c r="L260" s="13">
        <v>84.46615</v>
      </c>
      <c r="M260" s="16"/>
      <c r="N260" s="16"/>
    </row>
    <row r="261" spans="1:14" ht="24">
      <c r="A261" s="11"/>
      <c r="B261" s="10">
        <v>7</v>
      </c>
      <c r="C261" s="74">
        <v>21801</v>
      </c>
      <c r="D261" s="13">
        <v>291.32</v>
      </c>
      <c r="E261" s="13">
        <v>5.013</v>
      </c>
      <c r="F261" s="59">
        <f t="shared" si="24"/>
        <v>0.43312320000000004</v>
      </c>
      <c r="G261" s="13">
        <f t="shared" si="27"/>
        <v>59.256476666666664</v>
      </c>
      <c r="H261" s="59">
        <f t="shared" si="28"/>
        <v>25.665354794592</v>
      </c>
      <c r="I261" s="136" t="s">
        <v>124</v>
      </c>
      <c r="J261" s="13">
        <v>53.75044</v>
      </c>
      <c r="K261" s="13">
        <v>59.40031</v>
      </c>
      <c r="L261" s="13">
        <v>64.61868</v>
      </c>
      <c r="M261" s="16"/>
      <c r="N261" s="16"/>
    </row>
    <row r="262" spans="1:14" ht="24">
      <c r="A262" s="11"/>
      <c r="B262" s="10">
        <v>8</v>
      </c>
      <c r="C262" s="74">
        <v>21806</v>
      </c>
      <c r="D262" s="13">
        <v>292.85</v>
      </c>
      <c r="E262" s="13">
        <v>137.916</v>
      </c>
      <c r="F262" s="59">
        <f t="shared" si="24"/>
        <v>11.9159424</v>
      </c>
      <c r="G262" s="13">
        <f t="shared" si="27"/>
        <v>191.08813666666666</v>
      </c>
      <c r="H262" s="59">
        <f t="shared" si="28"/>
        <v>2276.995229843328</v>
      </c>
      <c r="I262" s="136" t="s">
        <v>125</v>
      </c>
      <c r="J262" s="13">
        <v>167.21474</v>
      </c>
      <c r="K262" s="13">
        <v>204.45816</v>
      </c>
      <c r="L262" s="13">
        <v>201.59151</v>
      </c>
      <c r="M262" s="16"/>
      <c r="N262" s="16"/>
    </row>
    <row r="263" spans="1:14" ht="24">
      <c r="A263" s="11"/>
      <c r="B263" s="10">
        <v>9</v>
      </c>
      <c r="C263" s="74">
        <v>21812</v>
      </c>
      <c r="D263" s="13">
        <v>293.245</v>
      </c>
      <c r="E263" s="13">
        <v>142.471</v>
      </c>
      <c r="F263" s="59">
        <f t="shared" si="24"/>
        <v>12.3094944</v>
      </c>
      <c r="G263" s="13">
        <f t="shared" si="27"/>
        <v>166.0979</v>
      </c>
      <c r="H263" s="59">
        <f t="shared" si="28"/>
        <v>2044.5811699017602</v>
      </c>
      <c r="I263" s="136" t="s">
        <v>91</v>
      </c>
      <c r="J263" s="13">
        <v>171.97093</v>
      </c>
      <c r="K263" s="13">
        <v>179.85861</v>
      </c>
      <c r="L263" s="13">
        <v>146.46416</v>
      </c>
      <c r="M263" s="16"/>
      <c r="N263" s="16"/>
    </row>
    <row r="264" spans="1:14" ht="24">
      <c r="A264" s="11"/>
      <c r="B264" s="10">
        <v>10</v>
      </c>
      <c r="C264" s="74">
        <v>21833</v>
      </c>
      <c r="D264" s="13">
        <v>291.58</v>
      </c>
      <c r="E264" s="13">
        <v>24.254</v>
      </c>
      <c r="F264" s="59">
        <f t="shared" si="24"/>
        <v>2.0955456000000003</v>
      </c>
      <c r="G264" s="13">
        <f t="shared" si="27"/>
        <v>53.00997</v>
      </c>
      <c r="H264" s="59">
        <f t="shared" si="28"/>
        <v>111.08480938963203</v>
      </c>
      <c r="I264" s="136" t="s">
        <v>92</v>
      </c>
      <c r="J264" s="13">
        <v>43.14825</v>
      </c>
      <c r="K264" s="13">
        <v>62.65371</v>
      </c>
      <c r="L264" s="13">
        <v>53.22795</v>
      </c>
      <c r="M264" s="16"/>
      <c r="N264" s="16"/>
    </row>
    <row r="265" spans="1:14" ht="24">
      <c r="A265" s="11"/>
      <c r="B265" s="10">
        <v>11</v>
      </c>
      <c r="C265" s="74">
        <v>21843</v>
      </c>
      <c r="D265" s="13">
        <v>291.32</v>
      </c>
      <c r="E265" s="13">
        <v>4.633</v>
      </c>
      <c r="F265" s="59">
        <f t="shared" si="24"/>
        <v>0.4002912</v>
      </c>
      <c r="G265" s="13">
        <f t="shared" si="27"/>
        <v>57.90978333333334</v>
      </c>
      <c r="H265" s="59">
        <f t="shared" si="28"/>
        <v>23.180776662240003</v>
      </c>
      <c r="I265" s="136" t="s">
        <v>93</v>
      </c>
      <c r="J265" s="13">
        <v>50.8847</v>
      </c>
      <c r="K265" s="13">
        <v>76.03053</v>
      </c>
      <c r="L265" s="13">
        <v>46.81412</v>
      </c>
      <c r="M265" s="16"/>
      <c r="N265" s="16"/>
    </row>
    <row r="266" spans="1:14" ht="24">
      <c r="A266" s="11"/>
      <c r="B266" s="10">
        <v>12</v>
      </c>
      <c r="C266" s="74">
        <v>21851</v>
      </c>
      <c r="D266" s="13">
        <v>291.5</v>
      </c>
      <c r="E266" s="13">
        <v>23.521</v>
      </c>
      <c r="F266" s="59">
        <f aca="true" t="shared" si="29" ref="F266:F337">E266*0.0864</f>
        <v>2.0322144</v>
      </c>
      <c r="G266" s="13">
        <f t="shared" si="27"/>
        <v>56.359693333333325</v>
      </c>
      <c r="H266" s="59">
        <f t="shared" si="28"/>
        <v>114.53498037158398</v>
      </c>
      <c r="I266" s="136" t="s">
        <v>94</v>
      </c>
      <c r="J266" s="13">
        <v>36.74488</v>
      </c>
      <c r="K266" s="13">
        <v>76.43059</v>
      </c>
      <c r="L266" s="13">
        <v>55.90361</v>
      </c>
      <c r="M266" s="16"/>
      <c r="N266" s="16"/>
    </row>
    <row r="267" spans="1:14" ht="24">
      <c r="A267" s="11"/>
      <c r="B267" s="10">
        <v>13</v>
      </c>
      <c r="C267" s="74">
        <v>21862</v>
      </c>
      <c r="D267" s="13">
        <v>291.2</v>
      </c>
      <c r="E267" s="13">
        <v>3.859</v>
      </c>
      <c r="F267" s="59">
        <f t="shared" si="29"/>
        <v>0.33341760000000004</v>
      </c>
      <c r="G267" s="13">
        <f t="shared" si="27"/>
        <v>27.800023333333332</v>
      </c>
      <c r="H267" s="59">
        <f t="shared" si="28"/>
        <v>9.269017059744</v>
      </c>
      <c r="I267" s="136" t="s">
        <v>95</v>
      </c>
      <c r="J267" s="13">
        <v>28.89234</v>
      </c>
      <c r="K267" s="13">
        <v>19.36044</v>
      </c>
      <c r="L267" s="13">
        <v>35.14729</v>
      </c>
      <c r="M267" s="16"/>
      <c r="N267" s="16"/>
    </row>
    <row r="268" spans="1:14" ht="24">
      <c r="A268" s="11"/>
      <c r="B268" s="10">
        <v>14</v>
      </c>
      <c r="C268" s="74">
        <v>21871</v>
      </c>
      <c r="D268" s="13">
        <v>291.33</v>
      </c>
      <c r="E268" s="13">
        <v>4.607</v>
      </c>
      <c r="F268" s="59">
        <f t="shared" si="29"/>
        <v>0.39804480000000003</v>
      </c>
      <c r="G268" s="13">
        <f t="shared" si="27"/>
        <v>23.740070000000003</v>
      </c>
      <c r="H268" s="59">
        <f t="shared" si="28"/>
        <v>9.449611415136001</v>
      </c>
      <c r="I268" s="136" t="s">
        <v>96</v>
      </c>
      <c r="J268" s="13">
        <v>22.47805</v>
      </c>
      <c r="K268" s="13">
        <v>23.39248</v>
      </c>
      <c r="L268" s="13">
        <v>25.34968</v>
      </c>
      <c r="M268" s="16"/>
      <c r="N268" s="16"/>
    </row>
    <row r="269" spans="1:14" ht="24">
      <c r="A269" s="11"/>
      <c r="B269" s="10">
        <v>15</v>
      </c>
      <c r="C269" s="74">
        <v>21883</v>
      </c>
      <c r="D269" s="13">
        <v>290.9</v>
      </c>
      <c r="E269" s="13">
        <v>1.883</v>
      </c>
      <c r="F269" s="59">
        <f t="shared" si="29"/>
        <v>0.1626912</v>
      </c>
      <c r="G269" s="13">
        <f t="shared" si="27"/>
        <v>25.40872333333333</v>
      </c>
      <c r="H269" s="59">
        <f t="shared" si="28"/>
        <v>4.133775689568</v>
      </c>
      <c r="I269" s="136" t="s">
        <v>97</v>
      </c>
      <c r="J269" s="13">
        <v>15.11281</v>
      </c>
      <c r="K269" s="13">
        <v>33.31499</v>
      </c>
      <c r="L269" s="13">
        <v>27.79837</v>
      </c>
      <c r="M269" s="16"/>
      <c r="N269" s="16"/>
    </row>
    <row r="270" spans="1:14" ht="24">
      <c r="A270" s="11"/>
      <c r="B270" s="10">
        <v>16</v>
      </c>
      <c r="C270" s="74">
        <v>21904</v>
      </c>
      <c r="D270" s="13">
        <v>290.83</v>
      </c>
      <c r="E270" s="13">
        <v>1.309</v>
      </c>
      <c r="F270" s="59">
        <f t="shared" si="29"/>
        <v>0.1130976</v>
      </c>
      <c r="G270" s="13">
        <f t="shared" si="27"/>
        <v>4.155456666666667</v>
      </c>
      <c r="H270" s="59">
        <f t="shared" si="28"/>
        <v>0.46997217590400003</v>
      </c>
      <c r="I270" s="136" t="s">
        <v>98</v>
      </c>
      <c r="J270" s="13">
        <v>0</v>
      </c>
      <c r="K270" s="13">
        <v>12.46637</v>
      </c>
      <c r="L270" s="13">
        <v>0</v>
      </c>
      <c r="M270" s="16"/>
      <c r="N270" s="16"/>
    </row>
    <row r="271" spans="1:14" ht="24">
      <c r="A271" s="11"/>
      <c r="B271" s="10">
        <v>17</v>
      </c>
      <c r="C271" s="74">
        <v>21910</v>
      </c>
      <c r="D271" s="13">
        <v>291.17</v>
      </c>
      <c r="E271" s="13">
        <v>3.737</v>
      </c>
      <c r="F271" s="59">
        <f t="shared" si="29"/>
        <v>0.3228768</v>
      </c>
      <c r="G271" s="13">
        <f t="shared" si="27"/>
        <v>4.464923333333333</v>
      </c>
      <c r="H271" s="59">
        <f t="shared" si="28"/>
        <v>1.441620158112</v>
      </c>
      <c r="I271" s="136" t="s">
        <v>99</v>
      </c>
      <c r="J271" s="13">
        <v>13.39477</v>
      </c>
      <c r="K271" s="13">
        <v>0</v>
      </c>
      <c r="L271" s="13">
        <v>0</v>
      </c>
      <c r="M271" s="16"/>
      <c r="N271" s="16"/>
    </row>
    <row r="272" spans="1:14" ht="24">
      <c r="A272" s="11"/>
      <c r="B272" s="10">
        <v>18</v>
      </c>
      <c r="C272" s="74">
        <v>21925</v>
      </c>
      <c r="D272" s="13">
        <v>291.16</v>
      </c>
      <c r="E272" s="13">
        <v>3.526</v>
      </c>
      <c r="F272" s="59">
        <f t="shared" si="29"/>
        <v>0.3046464</v>
      </c>
      <c r="G272" s="13">
        <f t="shared" si="27"/>
        <v>18.232623333333333</v>
      </c>
      <c r="H272" s="59">
        <f t="shared" si="28"/>
        <v>5.554503061056</v>
      </c>
      <c r="I272" s="136" t="s">
        <v>100</v>
      </c>
      <c r="J272" s="13">
        <v>11.87917</v>
      </c>
      <c r="K272" s="13">
        <v>26.88355</v>
      </c>
      <c r="L272" s="13">
        <v>15.93515</v>
      </c>
      <c r="M272" s="16"/>
      <c r="N272" s="16"/>
    </row>
    <row r="273" spans="1:14" ht="24">
      <c r="A273" s="11"/>
      <c r="B273" s="10">
        <v>19</v>
      </c>
      <c r="C273" s="74">
        <v>21934</v>
      </c>
      <c r="D273" s="13">
        <v>291.18</v>
      </c>
      <c r="E273" s="13">
        <v>3.8</v>
      </c>
      <c r="F273" s="59">
        <f t="shared" si="29"/>
        <v>0.32832</v>
      </c>
      <c r="G273" s="13">
        <f t="shared" si="27"/>
        <v>12.91104</v>
      </c>
      <c r="H273" s="59">
        <f t="shared" si="28"/>
        <v>4.2389526528</v>
      </c>
      <c r="I273" s="136" t="s">
        <v>101</v>
      </c>
      <c r="J273" s="13">
        <v>8.92178</v>
      </c>
      <c r="K273" s="13">
        <v>11.88495</v>
      </c>
      <c r="L273" s="13">
        <v>17.92639</v>
      </c>
      <c r="M273" s="16"/>
      <c r="N273" s="16"/>
    </row>
    <row r="274" spans="1:14" ht="24">
      <c r="A274" s="11"/>
      <c r="B274" s="10">
        <v>20</v>
      </c>
      <c r="C274" s="74">
        <v>21942</v>
      </c>
      <c r="D274" s="13">
        <v>291.1</v>
      </c>
      <c r="E274" s="13">
        <v>3.216</v>
      </c>
      <c r="F274" s="59">
        <f t="shared" si="29"/>
        <v>0.2778624</v>
      </c>
      <c r="G274" s="13">
        <f t="shared" si="27"/>
        <v>11.896433333333334</v>
      </c>
      <c r="H274" s="59">
        <f t="shared" si="28"/>
        <v>3.30557151744</v>
      </c>
      <c r="I274" s="136" t="s">
        <v>102</v>
      </c>
      <c r="J274" s="13">
        <v>6.91523</v>
      </c>
      <c r="K274" s="13">
        <v>21.34672</v>
      </c>
      <c r="L274" s="13">
        <v>7.42735</v>
      </c>
      <c r="M274" s="16"/>
      <c r="N274" s="16"/>
    </row>
    <row r="275" spans="1:14" ht="24">
      <c r="A275" s="11"/>
      <c r="B275" s="10">
        <v>21</v>
      </c>
      <c r="C275" s="74">
        <v>21955</v>
      </c>
      <c r="D275" s="13">
        <v>290.85</v>
      </c>
      <c r="E275" s="13">
        <v>1.575</v>
      </c>
      <c r="F275" s="59">
        <f t="shared" si="29"/>
        <v>0.13608</v>
      </c>
      <c r="G275" s="13">
        <f aca="true" t="shared" si="30" ref="G275:G306">+AVERAGE(J275:L275)</f>
        <v>64.05715333333333</v>
      </c>
      <c r="H275" s="59">
        <f aca="true" t="shared" si="31" ref="H275:H306">G275*F275</f>
        <v>8.716897425600001</v>
      </c>
      <c r="I275" s="136" t="s">
        <v>103</v>
      </c>
      <c r="J275" s="13">
        <v>64.90552</v>
      </c>
      <c r="K275" s="13">
        <v>61.37991</v>
      </c>
      <c r="L275" s="13">
        <v>65.88603</v>
      </c>
      <c r="M275" s="16"/>
      <c r="N275" s="16"/>
    </row>
    <row r="276" spans="1:14" ht="24">
      <c r="A276" s="11"/>
      <c r="B276" s="10">
        <v>22</v>
      </c>
      <c r="C276" s="74">
        <v>21963</v>
      </c>
      <c r="D276" s="13">
        <v>290.42</v>
      </c>
      <c r="E276" s="13">
        <v>0.811</v>
      </c>
      <c r="F276" s="59">
        <f t="shared" si="29"/>
        <v>0.0700704</v>
      </c>
      <c r="G276" s="13">
        <f t="shared" si="30"/>
        <v>61.24362666666667</v>
      </c>
      <c r="H276" s="59">
        <f t="shared" si="31"/>
        <v>4.291365417984</v>
      </c>
      <c r="I276" s="136" t="s">
        <v>79</v>
      </c>
      <c r="J276" s="13">
        <v>60.19674</v>
      </c>
      <c r="K276" s="13">
        <v>64.77329</v>
      </c>
      <c r="L276" s="13">
        <v>58.76085</v>
      </c>
      <c r="M276" s="16"/>
      <c r="N276" s="16"/>
    </row>
    <row r="277" spans="1:14" ht="24">
      <c r="A277" s="11"/>
      <c r="B277" s="10">
        <v>23</v>
      </c>
      <c r="C277" s="74">
        <v>21973</v>
      </c>
      <c r="D277" s="13">
        <v>290.36</v>
      </c>
      <c r="E277" s="13">
        <v>0.688</v>
      </c>
      <c r="F277" s="59">
        <f t="shared" si="29"/>
        <v>0.0594432</v>
      </c>
      <c r="G277" s="13">
        <f t="shared" si="30"/>
        <v>62.83723</v>
      </c>
      <c r="H277" s="59">
        <f t="shared" si="31"/>
        <v>3.735246030336</v>
      </c>
      <c r="I277" s="136" t="s">
        <v>80</v>
      </c>
      <c r="J277" s="13">
        <v>53.68076</v>
      </c>
      <c r="K277" s="13">
        <v>65.7081</v>
      </c>
      <c r="L277" s="13">
        <v>69.12283</v>
      </c>
      <c r="M277" s="16"/>
      <c r="N277" s="16"/>
    </row>
    <row r="278" spans="1:14" ht="24">
      <c r="A278" s="11"/>
      <c r="B278" s="10">
        <v>24</v>
      </c>
      <c r="C278" s="74">
        <v>21982</v>
      </c>
      <c r="D278" s="13">
        <v>290.42</v>
      </c>
      <c r="E278" s="13">
        <v>0.805</v>
      </c>
      <c r="F278" s="59">
        <f t="shared" si="29"/>
        <v>0.069552</v>
      </c>
      <c r="G278" s="13">
        <f t="shared" si="30"/>
        <v>66.39585666666667</v>
      </c>
      <c r="H278" s="59">
        <f t="shared" si="31"/>
        <v>4.617964622880001</v>
      </c>
      <c r="I278" s="136" t="s">
        <v>104</v>
      </c>
      <c r="J278" s="13">
        <v>64.38943</v>
      </c>
      <c r="K278" s="13">
        <v>69.19285</v>
      </c>
      <c r="L278" s="13">
        <v>65.60529</v>
      </c>
      <c r="M278" s="16"/>
      <c r="N278" s="16"/>
    </row>
    <row r="279" spans="1:14" ht="24">
      <c r="A279" s="11"/>
      <c r="B279" s="10">
        <v>25</v>
      </c>
      <c r="C279" s="74">
        <v>21992</v>
      </c>
      <c r="D279" s="13">
        <v>290.25</v>
      </c>
      <c r="E279" s="13">
        <v>0.478</v>
      </c>
      <c r="F279" s="59">
        <f t="shared" si="29"/>
        <v>0.0412992</v>
      </c>
      <c r="G279" s="13">
        <f t="shared" si="30"/>
        <v>68.08599666666666</v>
      </c>
      <c r="H279" s="59">
        <f t="shared" si="31"/>
        <v>2.8118971935359998</v>
      </c>
      <c r="I279" s="136" t="s">
        <v>81</v>
      </c>
      <c r="J279" s="13">
        <v>72.13376</v>
      </c>
      <c r="K279" s="13">
        <v>68.94633</v>
      </c>
      <c r="L279" s="13">
        <v>63.1779</v>
      </c>
      <c r="M279" s="16"/>
      <c r="N279" s="16"/>
    </row>
    <row r="280" spans="2:14" s="137" customFormat="1" ht="24.75" thickBot="1">
      <c r="B280" s="138">
        <v>26</v>
      </c>
      <c r="C280" s="139">
        <v>22003</v>
      </c>
      <c r="D280" s="140">
        <v>290.26</v>
      </c>
      <c r="E280" s="140">
        <v>0.486</v>
      </c>
      <c r="F280" s="141">
        <f t="shared" si="29"/>
        <v>0.041990400000000004</v>
      </c>
      <c r="G280" s="140">
        <f t="shared" si="30"/>
        <v>68.05726333333334</v>
      </c>
      <c r="H280" s="141">
        <f t="shared" si="31"/>
        <v>2.8577517102720007</v>
      </c>
      <c r="I280" s="142" t="s">
        <v>82</v>
      </c>
      <c r="J280" s="140">
        <v>75.02916</v>
      </c>
      <c r="K280" s="140">
        <v>63.53283</v>
      </c>
      <c r="L280" s="140">
        <v>65.6098</v>
      </c>
      <c r="M280" s="143"/>
      <c r="N280" s="143"/>
    </row>
    <row r="281" spans="1:14" ht="24">
      <c r="A281" s="11"/>
      <c r="B281" s="10">
        <v>1</v>
      </c>
      <c r="C281" s="74">
        <v>22011</v>
      </c>
      <c r="D281" s="13">
        <v>290.5</v>
      </c>
      <c r="E281" s="13">
        <v>0.864</v>
      </c>
      <c r="F281" s="59">
        <f t="shared" si="29"/>
        <v>0.0746496</v>
      </c>
      <c r="G281" s="13">
        <f t="shared" si="30"/>
        <v>2.040292</v>
      </c>
      <c r="H281" s="59">
        <f t="shared" si="31"/>
        <v>0.1523069816832</v>
      </c>
      <c r="I281" s="136" t="s">
        <v>146</v>
      </c>
      <c r="J281" s="13">
        <v>0</v>
      </c>
      <c r="K281" s="13">
        <v>0.033576</v>
      </c>
      <c r="L281" s="13">
        <v>6.0873</v>
      </c>
      <c r="M281" s="16"/>
      <c r="N281" s="16"/>
    </row>
    <row r="282" spans="1:14" ht="24">
      <c r="A282" s="11"/>
      <c r="B282" s="10">
        <v>2</v>
      </c>
      <c r="C282" s="74">
        <v>22033</v>
      </c>
      <c r="D282" s="13">
        <v>289.62</v>
      </c>
      <c r="E282" s="13">
        <v>0.211</v>
      </c>
      <c r="F282" s="59">
        <f t="shared" si="29"/>
        <v>0.0182304</v>
      </c>
      <c r="G282" s="13">
        <f t="shared" si="30"/>
        <v>0.7065899999999999</v>
      </c>
      <c r="H282" s="59">
        <f t="shared" si="31"/>
        <v>0.012881418335999999</v>
      </c>
      <c r="I282" s="136" t="s">
        <v>147</v>
      </c>
      <c r="J282" s="13">
        <v>2.11977</v>
      </c>
      <c r="K282" s="13">
        <v>0</v>
      </c>
      <c r="L282" s="13">
        <v>0</v>
      </c>
      <c r="M282" s="16"/>
      <c r="N282" s="16"/>
    </row>
    <row r="283" spans="1:14" ht="24">
      <c r="A283" s="11"/>
      <c r="B283" s="10">
        <v>3</v>
      </c>
      <c r="C283" s="74">
        <v>22044</v>
      </c>
      <c r="D283" s="13">
        <v>290.11</v>
      </c>
      <c r="E283" s="13">
        <v>0.428</v>
      </c>
      <c r="F283" s="59">
        <f t="shared" si="29"/>
        <v>0.036979200000000004</v>
      </c>
      <c r="G283" s="13">
        <f t="shared" si="30"/>
        <v>97.05406</v>
      </c>
      <c r="H283" s="59">
        <f t="shared" si="31"/>
        <v>3.5889814955520007</v>
      </c>
      <c r="I283" s="136" t="s">
        <v>153</v>
      </c>
      <c r="J283" s="13">
        <v>96.0448</v>
      </c>
      <c r="K283" s="13">
        <v>98.11003</v>
      </c>
      <c r="L283" s="13">
        <v>97.00735</v>
      </c>
      <c r="M283" s="16"/>
      <c r="N283" s="16"/>
    </row>
    <row r="284" spans="1:14" ht="24">
      <c r="A284" s="11"/>
      <c r="B284" s="10">
        <v>4</v>
      </c>
      <c r="C284" s="74">
        <v>22051</v>
      </c>
      <c r="D284" s="13">
        <v>290.26</v>
      </c>
      <c r="E284" s="13">
        <v>1.454</v>
      </c>
      <c r="F284" s="59">
        <f t="shared" si="29"/>
        <v>0.1256256</v>
      </c>
      <c r="G284" s="13">
        <f t="shared" si="30"/>
        <v>114.63155666666667</v>
      </c>
      <c r="H284" s="59">
        <f t="shared" si="31"/>
        <v>14.400658085184</v>
      </c>
      <c r="I284" s="136" t="s">
        <v>154</v>
      </c>
      <c r="J284" s="13">
        <v>127.61241</v>
      </c>
      <c r="K284" s="13">
        <v>124.46657</v>
      </c>
      <c r="L284" s="13">
        <v>91.81569</v>
      </c>
      <c r="M284" s="16"/>
      <c r="N284" s="16"/>
    </row>
    <row r="285" spans="1:14" ht="24">
      <c r="A285" s="11"/>
      <c r="B285" s="10">
        <v>6</v>
      </c>
      <c r="C285" s="74">
        <v>22056</v>
      </c>
      <c r="D285" s="13">
        <v>292.115</v>
      </c>
      <c r="E285" s="13">
        <v>57.773</v>
      </c>
      <c r="F285" s="59">
        <f t="shared" si="29"/>
        <v>4.991587200000001</v>
      </c>
      <c r="G285" s="13">
        <f t="shared" si="30"/>
        <v>121.00738333333334</v>
      </c>
      <c r="H285" s="59">
        <f t="shared" si="31"/>
        <v>604.0189057521601</v>
      </c>
      <c r="I285" s="136" t="s">
        <v>119</v>
      </c>
      <c r="J285" s="13">
        <v>128.36337</v>
      </c>
      <c r="K285" s="13">
        <v>128.75952</v>
      </c>
      <c r="L285" s="13">
        <v>105.89926</v>
      </c>
      <c r="M285" s="16"/>
      <c r="N285" s="16"/>
    </row>
    <row r="286" spans="1:14" ht="24">
      <c r="A286" s="11"/>
      <c r="B286" s="10">
        <v>7</v>
      </c>
      <c r="C286" s="74">
        <v>22075</v>
      </c>
      <c r="D286" s="13">
        <v>290.33</v>
      </c>
      <c r="E286" s="13">
        <v>2.067</v>
      </c>
      <c r="F286" s="59">
        <f t="shared" si="29"/>
        <v>0.17858880000000002</v>
      </c>
      <c r="G286" s="13">
        <f t="shared" si="30"/>
        <v>11.420446666666665</v>
      </c>
      <c r="H286" s="59">
        <f t="shared" si="31"/>
        <v>2.039563865664</v>
      </c>
      <c r="I286" s="136" t="s">
        <v>124</v>
      </c>
      <c r="J286" s="13">
        <v>2.33023</v>
      </c>
      <c r="K286" s="13">
        <v>20.10684</v>
      </c>
      <c r="L286" s="13">
        <v>11.82427</v>
      </c>
      <c r="M286" s="16"/>
      <c r="N286" s="16"/>
    </row>
    <row r="287" spans="1:14" ht="24">
      <c r="A287" s="11"/>
      <c r="B287" s="10">
        <v>8</v>
      </c>
      <c r="C287" s="74">
        <v>22083</v>
      </c>
      <c r="D287" s="13">
        <v>290.16</v>
      </c>
      <c r="E287" s="13">
        <v>1.437</v>
      </c>
      <c r="F287" s="59">
        <f t="shared" si="29"/>
        <v>0.12415680000000001</v>
      </c>
      <c r="G287" s="13">
        <f t="shared" si="30"/>
        <v>15.160630000000003</v>
      </c>
      <c r="H287" s="59">
        <f t="shared" si="31"/>
        <v>1.8822953067840005</v>
      </c>
      <c r="I287" s="136" t="s">
        <v>125</v>
      </c>
      <c r="J287" s="13">
        <v>9.00378</v>
      </c>
      <c r="K287" s="13">
        <v>20.22738</v>
      </c>
      <c r="L287" s="13">
        <v>16.25073</v>
      </c>
      <c r="M287" s="16"/>
      <c r="N287" s="16"/>
    </row>
    <row r="288" spans="1:14" ht="24">
      <c r="A288" s="11"/>
      <c r="B288" s="10">
        <v>9</v>
      </c>
      <c r="C288" s="74">
        <v>22094</v>
      </c>
      <c r="D288" s="13">
        <v>289.91</v>
      </c>
      <c r="E288" s="13">
        <v>0.782</v>
      </c>
      <c r="F288" s="59">
        <f t="shared" si="29"/>
        <v>0.06756480000000001</v>
      </c>
      <c r="G288" s="13">
        <f t="shared" si="30"/>
        <v>16.584393333333335</v>
      </c>
      <c r="H288" s="59">
        <f t="shared" si="31"/>
        <v>1.1205212186880003</v>
      </c>
      <c r="I288" s="136" t="s">
        <v>91</v>
      </c>
      <c r="J288" s="13">
        <v>17.76502</v>
      </c>
      <c r="K288" s="13">
        <v>23.12762</v>
      </c>
      <c r="L288" s="13">
        <v>8.86054</v>
      </c>
      <c r="M288" s="16"/>
      <c r="N288" s="16"/>
    </row>
    <row r="289" spans="1:14" ht="24">
      <c r="A289" s="11"/>
      <c r="B289" s="10">
        <v>10</v>
      </c>
      <c r="C289" s="74">
        <v>22104</v>
      </c>
      <c r="D289" s="13">
        <v>290.18</v>
      </c>
      <c r="E289" s="13">
        <v>1.5</v>
      </c>
      <c r="F289" s="59">
        <f t="shared" si="29"/>
        <v>0.1296</v>
      </c>
      <c r="G289" s="13">
        <f t="shared" si="30"/>
        <v>46.43890666666666</v>
      </c>
      <c r="H289" s="59">
        <f t="shared" si="31"/>
        <v>6.018482303999999</v>
      </c>
      <c r="I289" s="136" t="s">
        <v>92</v>
      </c>
      <c r="J289" s="13">
        <v>57.22784</v>
      </c>
      <c r="K289" s="13">
        <v>45.17928</v>
      </c>
      <c r="L289" s="13">
        <v>36.9096</v>
      </c>
      <c r="M289" s="16"/>
      <c r="N289" s="16"/>
    </row>
    <row r="290" spans="1:14" ht="24">
      <c r="A290" s="11"/>
      <c r="B290" s="10">
        <v>11</v>
      </c>
      <c r="C290" s="74">
        <v>22111</v>
      </c>
      <c r="D290" s="13">
        <v>290.46</v>
      </c>
      <c r="E290" s="13">
        <v>2.867</v>
      </c>
      <c r="F290" s="59">
        <f t="shared" si="29"/>
        <v>0.2477088</v>
      </c>
      <c r="G290" s="13">
        <f t="shared" si="30"/>
        <v>35.750750000000004</v>
      </c>
      <c r="H290" s="59">
        <f t="shared" si="31"/>
        <v>8.8557753816</v>
      </c>
      <c r="I290" s="136" t="s">
        <v>93</v>
      </c>
      <c r="J290" s="13">
        <v>31.0884</v>
      </c>
      <c r="K290" s="13">
        <v>47.79174</v>
      </c>
      <c r="L290" s="13">
        <v>28.37211</v>
      </c>
      <c r="M290" s="16"/>
      <c r="N290" s="16"/>
    </row>
    <row r="291" spans="1:14" ht="24">
      <c r="A291" s="11"/>
      <c r="B291" s="10">
        <v>12</v>
      </c>
      <c r="C291" s="74">
        <v>22121</v>
      </c>
      <c r="D291" s="13">
        <v>291.02</v>
      </c>
      <c r="E291" s="13">
        <v>6.212</v>
      </c>
      <c r="F291" s="59">
        <f t="shared" si="29"/>
        <v>0.5367168</v>
      </c>
      <c r="G291" s="13">
        <f t="shared" si="30"/>
        <v>43.12148</v>
      </c>
      <c r="H291" s="59">
        <f t="shared" si="31"/>
        <v>23.144022756864</v>
      </c>
      <c r="I291" s="136" t="s">
        <v>94</v>
      </c>
      <c r="J291" s="13">
        <v>41.86949</v>
      </c>
      <c r="K291" s="13">
        <v>43.87445</v>
      </c>
      <c r="L291" s="13">
        <v>43.6205</v>
      </c>
      <c r="M291" s="16"/>
      <c r="N291" s="16"/>
    </row>
    <row r="292" spans="1:14" ht="24">
      <c r="A292" s="11"/>
      <c r="B292" s="10">
        <v>13</v>
      </c>
      <c r="C292" s="74">
        <v>22135</v>
      </c>
      <c r="D292" s="13">
        <v>290.3</v>
      </c>
      <c r="E292" s="13">
        <v>14.717</v>
      </c>
      <c r="F292" s="59">
        <f t="shared" si="29"/>
        <v>1.2715488000000001</v>
      </c>
      <c r="G292" s="13">
        <f t="shared" si="30"/>
        <v>57.83027333333334</v>
      </c>
      <c r="H292" s="59">
        <f t="shared" si="31"/>
        <v>73.53401466067201</v>
      </c>
      <c r="I292" s="136" t="s">
        <v>95</v>
      </c>
      <c r="J292" s="13">
        <v>71.81165</v>
      </c>
      <c r="K292" s="13">
        <v>54.26144</v>
      </c>
      <c r="L292" s="13">
        <v>47.41773</v>
      </c>
      <c r="M292" s="16"/>
      <c r="N292" s="16"/>
    </row>
    <row r="293" spans="1:14" ht="24">
      <c r="A293" s="11"/>
      <c r="B293" s="10">
        <v>14</v>
      </c>
      <c r="C293" s="74">
        <v>22136</v>
      </c>
      <c r="D293" s="13">
        <v>290.55</v>
      </c>
      <c r="E293" s="13">
        <v>26.407</v>
      </c>
      <c r="F293" s="59">
        <f t="shared" si="29"/>
        <v>2.2815648</v>
      </c>
      <c r="G293" s="13">
        <f t="shared" si="30"/>
        <v>85.70713666666666</v>
      </c>
      <c r="H293" s="59">
        <f t="shared" si="31"/>
        <v>195.54638612745597</v>
      </c>
      <c r="I293" s="136" t="s">
        <v>96</v>
      </c>
      <c r="J293" s="13">
        <v>92.60454</v>
      </c>
      <c r="K293" s="13">
        <v>83.55795</v>
      </c>
      <c r="L293" s="13">
        <v>80.95892</v>
      </c>
      <c r="M293" s="16"/>
      <c r="N293" s="16"/>
    </row>
    <row r="294" spans="1:14" ht="24">
      <c r="A294" s="11"/>
      <c r="B294" s="10">
        <v>15</v>
      </c>
      <c r="C294" s="74">
        <v>22150</v>
      </c>
      <c r="D294" s="13">
        <v>291.55</v>
      </c>
      <c r="E294" s="13">
        <v>65.127</v>
      </c>
      <c r="F294" s="59">
        <f t="shared" si="29"/>
        <v>5.6269728</v>
      </c>
      <c r="G294" s="13">
        <f t="shared" si="30"/>
        <v>72.39151333333332</v>
      </c>
      <c r="H294" s="59">
        <f t="shared" si="31"/>
        <v>407.34507647750394</v>
      </c>
      <c r="I294" s="136" t="s">
        <v>97</v>
      </c>
      <c r="J294" s="13">
        <v>93.61075</v>
      </c>
      <c r="K294" s="13">
        <v>61.12732</v>
      </c>
      <c r="L294" s="13">
        <v>62.43647</v>
      </c>
      <c r="M294" s="16"/>
      <c r="N294" s="16"/>
    </row>
    <row r="295" spans="1:14" ht="24">
      <c r="A295" s="11"/>
      <c r="B295" s="10">
        <v>16</v>
      </c>
      <c r="C295" s="74">
        <v>22158</v>
      </c>
      <c r="D295" s="13">
        <v>260.97</v>
      </c>
      <c r="E295" s="13">
        <v>38.649</v>
      </c>
      <c r="F295" s="59">
        <f t="shared" si="29"/>
        <v>3.3392736000000003</v>
      </c>
      <c r="G295" s="13">
        <f t="shared" si="30"/>
        <v>89.62494666666667</v>
      </c>
      <c r="H295" s="59">
        <f t="shared" si="31"/>
        <v>299.28221830540804</v>
      </c>
      <c r="I295" s="136" t="s">
        <v>98</v>
      </c>
      <c r="J295" s="13">
        <v>96.56821</v>
      </c>
      <c r="K295" s="13">
        <v>78.36468</v>
      </c>
      <c r="L295" s="13">
        <v>93.94195</v>
      </c>
      <c r="M295" s="16"/>
      <c r="N295" s="16"/>
    </row>
    <row r="296" spans="1:14" ht="24">
      <c r="A296" s="11"/>
      <c r="B296" s="10">
        <v>17</v>
      </c>
      <c r="C296" s="74">
        <v>22167</v>
      </c>
      <c r="D296" s="13">
        <v>291.1</v>
      </c>
      <c r="E296" s="13">
        <v>44.392</v>
      </c>
      <c r="F296" s="59">
        <f t="shared" si="29"/>
        <v>3.8354688000000006</v>
      </c>
      <c r="G296" s="13">
        <f t="shared" si="30"/>
        <v>118.26113</v>
      </c>
      <c r="H296" s="59">
        <f t="shared" si="31"/>
        <v>453.58687436774403</v>
      </c>
      <c r="I296" s="136" t="s">
        <v>99</v>
      </c>
      <c r="J296" s="13">
        <v>108.58001</v>
      </c>
      <c r="K296" s="13">
        <v>118.5599</v>
      </c>
      <c r="L296" s="13">
        <v>127.64348</v>
      </c>
      <c r="M296" s="16"/>
      <c r="N296" s="16"/>
    </row>
    <row r="297" spans="1:14" ht="24">
      <c r="A297" s="11"/>
      <c r="B297" s="10">
        <v>18</v>
      </c>
      <c r="C297" s="74">
        <v>22179</v>
      </c>
      <c r="D297" s="13">
        <v>290.65</v>
      </c>
      <c r="E297" s="13">
        <v>29.334</v>
      </c>
      <c r="F297" s="59">
        <f t="shared" si="29"/>
        <v>2.5344576</v>
      </c>
      <c r="G297" s="13">
        <f t="shared" si="30"/>
        <v>107.69391</v>
      </c>
      <c r="H297" s="59">
        <f t="shared" si="31"/>
        <v>272.945648673216</v>
      </c>
      <c r="I297" s="136" t="s">
        <v>100</v>
      </c>
      <c r="J297" s="13">
        <v>111.76359</v>
      </c>
      <c r="K297" s="13">
        <v>110.01477</v>
      </c>
      <c r="L297" s="13">
        <v>101.30337</v>
      </c>
      <c r="M297" s="16"/>
      <c r="N297" s="16"/>
    </row>
    <row r="298" spans="1:14" ht="24">
      <c r="A298" s="11"/>
      <c r="B298" s="10">
        <v>19</v>
      </c>
      <c r="C298" s="74">
        <v>22188</v>
      </c>
      <c r="D298" s="13">
        <v>290.39</v>
      </c>
      <c r="E298" s="13">
        <v>22.828</v>
      </c>
      <c r="F298" s="59">
        <f t="shared" si="29"/>
        <v>1.9723392</v>
      </c>
      <c r="G298" s="13">
        <f t="shared" si="30"/>
        <v>113.37595333333333</v>
      </c>
      <c r="H298" s="59">
        <f t="shared" si="31"/>
        <v>223.61583709670398</v>
      </c>
      <c r="I298" s="136" t="s">
        <v>101</v>
      </c>
      <c r="J298" s="13">
        <v>104.95025</v>
      </c>
      <c r="K298" s="13">
        <v>126.52085</v>
      </c>
      <c r="L298" s="13">
        <v>108.65676</v>
      </c>
      <c r="M298" s="16"/>
      <c r="N298" s="16"/>
    </row>
    <row r="299" spans="1:14" ht="24">
      <c r="A299" s="11"/>
      <c r="B299" s="10">
        <v>20</v>
      </c>
      <c r="C299" s="74">
        <v>22195</v>
      </c>
      <c r="D299" s="13">
        <v>291.11</v>
      </c>
      <c r="E299" s="13">
        <v>78.43</v>
      </c>
      <c r="F299" s="59">
        <f t="shared" si="29"/>
        <v>6.776352000000001</v>
      </c>
      <c r="G299" s="13">
        <f t="shared" si="30"/>
        <v>17.767856666666667</v>
      </c>
      <c r="H299" s="59">
        <f t="shared" si="31"/>
        <v>120.40125105888002</v>
      </c>
      <c r="I299" s="136" t="s">
        <v>102</v>
      </c>
      <c r="J299" s="13">
        <v>13.19261</v>
      </c>
      <c r="K299" s="13">
        <v>13.21046</v>
      </c>
      <c r="L299" s="13">
        <v>26.9005</v>
      </c>
      <c r="M299" s="16"/>
      <c r="N299" s="16"/>
    </row>
    <row r="300" spans="1:14" ht="24">
      <c r="A300" s="11"/>
      <c r="B300" s="10">
        <v>21</v>
      </c>
      <c r="C300" s="74">
        <v>22206</v>
      </c>
      <c r="D300" s="13">
        <v>291.33</v>
      </c>
      <c r="E300" s="13">
        <v>53.096</v>
      </c>
      <c r="F300" s="59">
        <f t="shared" si="29"/>
        <v>4.5874944</v>
      </c>
      <c r="G300" s="13">
        <f t="shared" si="30"/>
        <v>17.687586666666665</v>
      </c>
      <c r="H300" s="59">
        <f t="shared" si="31"/>
        <v>81.14170478284798</v>
      </c>
      <c r="I300" s="136" t="s">
        <v>103</v>
      </c>
      <c r="J300" s="13">
        <v>25.62788</v>
      </c>
      <c r="K300" s="13">
        <v>13.62908</v>
      </c>
      <c r="L300" s="13">
        <v>13.8058</v>
      </c>
      <c r="M300" s="16"/>
      <c r="N300" s="16"/>
    </row>
    <row r="301" spans="1:14" ht="24">
      <c r="A301" s="11"/>
      <c r="B301" s="10">
        <v>22</v>
      </c>
      <c r="C301" s="74">
        <v>22220</v>
      </c>
      <c r="D301" s="13">
        <v>290.43</v>
      </c>
      <c r="E301" s="13">
        <v>24.532</v>
      </c>
      <c r="F301" s="59">
        <f t="shared" si="29"/>
        <v>2.1195648</v>
      </c>
      <c r="G301" s="13">
        <f t="shared" si="30"/>
        <v>20.832710000000002</v>
      </c>
      <c r="H301" s="59">
        <f t="shared" si="31"/>
        <v>44.15627880460801</v>
      </c>
      <c r="I301" s="136" t="s">
        <v>79</v>
      </c>
      <c r="J301" s="13">
        <v>26.99726</v>
      </c>
      <c r="K301" s="13">
        <v>14.3504</v>
      </c>
      <c r="L301" s="13">
        <v>21.15047</v>
      </c>
      <c r="M301" s="16"/>
      <c r="N301" s="16"/>
    </row>
    <row r="302" spans="1:14" ht="24">
      <c r="A302" s="11"/>
      <c r="B302" s="10">
        <v>23</v>
      </c>
      <c r="C302" s="74">
        <v>22228</v>
      </c>
      <c r="D302" s="13">
        <v>290.16</v>
      </c>
      <c r="E302" s="13">
        <v>12.044</v>
      </c>
      <c r="F302" s="59">
        <f t="shared" si="29"/>
        <v>1.0406016</v>
      </c>
      <c r="G302" s="13">
        <f t="shared" si="30"/>
        <v>15.532596666666668</v>
      </c>
      <c r="H302" s="59">
        <f t="shared" si="31"/>
        <v>16.163244943488003</v>
      </c>
      <c r="I302" s="136" t="s">
        <v>80</v>
      </c>
      <c r="J302" s="13">
        <v>17.99053</v>
      </c>
      <c r="K302" s="13">
        <v>15.82986</v>
      </c>
      <c r="L302" s="13">
        <v>12.7774</v>
      </c>
      <c r="M302" s="16"/>
      <c r="N302" s="16"/>
    </row>
    <row r="303" spans="1:14" ht="24">
      <c r="A303" s="11"/>
      <c r="B303" s="10">
        <v>24</v>
      </c>
      <c r="C303" s="74">
        <v>22237</v>
      </c>
      <c r="D303" s="13">
        <v>289.98</v>
      </c>
      <c r="E303" s="13">
        <v>8.849</v>
      </c>
      <c r="F303" s="59">
        <f t="shared" si="29"/>
        <v>0.7645536</v>
      </c>
      <c r="G303" s="13">
        <f t="shared" si="30"/>
        <v>2.25449</v>
      </c>
      <c r="H303" s="59">
        <f t="shared" si="31"/>
        <v>1.7236784456640002</v>
      </c>
      <c r="I303" s="136" t="s">
        <v>104</v>
      </c>
      <c r="J303" s="13">
        <v>3.10281</v>
      </c>
      <c r="K303" s="13">
        <v>1.32367</v>
      </c>
      <c r="L303" s="13">
        <v>2.33699</v>
      </c>
      <c r="M303" s="16"/>
      <c r="N303" s="16"/>
    </row>
    <row r="304" spans="1:14" ht="24">
      <c r="A304" s="11"/>
      <c r="B304" s="10">
        <v>25</v>
      </c>
      <c r="C304" s="74">
        <v>22248</v>
      </c>
      <c r="D304" s="13">
        <v>290.01</v>
      </c>
      <c r="E304" s="13">
        <v>9.718</v>
      </c>
      <c r="F304" s="59">
        <f t="shared" si="29"/>
        <v>0.8396352</v>
      </c>
      <c r="G304" s="13">
        <f t="shared" si="30"/>
        <v>24.950593333333334</v>
      </c>
      <c r="H304" s="59">
        <f t="shared" si="31"/>
        <v>20.949396423552002</v>
      </c>
      <c r="I304" s="136" t="s">
        <v>81</v>
      </c>
      <c r="J304" s="13">
        <v>24.90744</v>
      </c>
      <c r="K304" s="13">
        <v>24.94121</v>
      </c>
      <c r="L304" s="13">
        <v>25.00313</v>
      </c>
      <c r="M304" s="16"/>
      <c r="N304" s="16"/>
    </row>
    <row r="305" spans="1:14" ht="24">
      <c r="A305" s="11"/>
      <c r="B305" s="10">
        <v>26</v>
      </c>
      <c r="C305" s="74">
        <v>22258</v>
      </c>
      <c r="D305" s="13">
        <v>289.93</v>
      </c>
      <c r="E305" s="13">
        <v>7.163</v>
      </c>
      <c r="F305" s="59">
        <f t="shared" si="29"/>
        <v>0.6188832000000001</v>
      </c>
      <c r="G305" s="13">
        <f t="shared" si="30"/>
        <v>27.99876</v>
      </c>
      <c r="H305" s="59">
        <f t="shared" si="31"/>
        <v>17.327962184832003</v>
      </c>
      <c r="I305" s="136" t="s">
        <v>82</v>
      </c>
      <c r="J305" s="13">
        <v>32.19619</v>
      </c>
      <c r="K305" s="13">
        <v>28.36927</v>
      </c>
      <c r="L305" s="13">
        <v>23.43082</v>
      </c>
      <c r="M305" s="16"/>
      <c r="N305" s="16"/>
    </row>
    <row r="306" spans="1:14" ht="24">
      <c r="A306" s="11"/>
      <c r="B306" s="10">
        <v>27</v>
      </c>
      <c r="C306" s="74">
        <v>22269</v>
      </c>
      <c r="D306" s="13">
        <v>289.85</v>
      </c>
      <c r="E306" s="13">
        <v>5.668</v>
      </c>
      <c r="F306" s="59">
        <f t="shared" si="29"/>
        <v>0.4897152</v>
      </c>
      <c r="G306" s="13">
        <f t="shared" si="30"/>
        <v>29.164793333333336</v>
      </c>
      <c r="H306" s="59">
        <f t="shared" si="31"/>
        <v>14.282442600192002</v>
      </c>
      <c r="I306" s="136" t="s">
        <v>105</v>
      </c>
      <c r="J306" s="13">
        <v>35.08588</v>
      </c>
      <c r="K306" s="13">
        <v>12.41443</v>
      </c>
      <c r="L306" s="13">
        <v>39.99407</v>
      </c>
      <c r="M306" s="16"/>
      <c r="N306" s="16"/>
    </row>
    <row r="307" spans="1:12" ht="24">
      <c r="A307" s="11"/>
      <c r="B307" s="10">
        <v>28</v>
      </c>
      <c r="C307" s="74">
        <v>22276</v>
      </c>
      <c r="D307" s="13">
        <v>289.74</v>
      </c>
      <c r="E307" s="13">
        <v>3.615</v>
      </c>
      <c r="F307" s="59">
        <f t="shared" si="29"/>
        <v>0.31233600000000006</v>
      </c>
      <c r="G307" s="13">
        <f aca="true" t="shared" si="32" ref="G307:G350">+AVERAGE(J307:L307)</f>
        <v>28.304000000000002</v>
      </c>
      <c r="H307" s="59">
        <f aca="true" t="shared" si="33" ref="H307:H350">G307*F307</f>
        <v>8.840358144000001</v>
      </c>
      <c r="I307" s="136" t="s">
        <v>107</v>
      </c>
      <c r="J307" s="13">
        <v>24.59391</v>
      </c>
      <c r="K307" s="16">
        <v>21.29024</v>
      </c>
      <c r="L307" s="16">
        <v>39.02785</v>
      </c>
    </row>
    <row r="308" spans="1:14" ht="24">
      <c r="A308" s="11"/>
      <c r="B308" s="10">
        <v>29</v>
      </c>
      <c r="C308" s="74">
        <v>22291</v>
      </c>
      <c r="D308" s="13">
        <v>290.1</v>
      </c>
      <c r="E308" s="13">
        <v>3.016</v>
      </c>
      <c r="F308" s="59">
        <f t="shared" si="29"/>
        <v>0.2605824</v>
      </c>
      <c r="G308" s="13">
        <f t="shared" si="32"/>
        <v>8.439453333333333</v>
      </c>
      <c r="H308" s="59">
        <f t="shared" si="33"/>
        <v>2.1991730042879998</v>
      </c>
      <c r="I308" s="136" t="s">
        <v>106</v>
      </c>
      <c r="J308" s="13">
        <v>5.57231</v>
      </c>
      <c r="K308" s="13">
        <v>11.16291</v>
      </c>
      <c r="L308" s="13">
        <v>8.58314</v>
      </c>
      <c r="M308" s="16"/>
      <c r="N308" s="16"/>
    </row>
    <row r="309" spans="1:14" ht="24">
      <c r="A309" s="11"/>
      <c r="B309" s="10">
        <v>30</v>
      </c>
      <c r="C309" s="74">
        <v>22297</v>
      </c>
      <c r="D309" s="13">
        <v>290.09</v>
      </c>
      <c r="E309" s="13">
        <v>2.793</v>
      </c>
      <c r="F309" s="59">
        <f t="shared" si="29"/>
        <v>0.24131520000000004</v>
      </c>
      <c r="G309" s="13">
        <f t="shared" si="32"/>
        <v>8.135316666666666</v>
      </c>
      <c r="H309" s="59">
        <f t="shared" si="33"/>
        <v>1.9631755684800003</v>
      </c>
      <c r="I309" s="136" t="s">
        <v>108</v>
      </c>
      <c r="J309" s="13">
        <v>1.63733</v>
      </c>
      <c r="K309" s="13">
        <v>14.20404</v>
      </c>
      <c r="L309" s="13">
        <v>8.56458</v>
      </c>
      <c r="M309" s="16"/>
      <c r="N309" s="16"/>
    </row>
    <row r="310" spans="1:14" ht="24">
      <c r="A310" s="11"/>
      <c r="B310" s="10">
        <v>31</v>
      </c>
      <c r="C310" s="74">
        <v>22305</v>
      </c>
      <c r="D310" s="13">
        <v>209.11</v>
      </c>
      <c r="E310" s="13">
        <v>2.938</v>
      </c>
      <c r="F310" s="59">
        <f t="shared" si="29"/>
        <v>0.25384320000000005</v>
      </c>
      <c r="G310" s="13">
        <f t="shared" si="32"/>
        <v>6.965346666666666</v>
      </c>
      <c r="H310" s="59">
        <f t="shared" si="33"/>
        <v>1.7681058869760002</v>
      </c>
      <c r="I310" s="136" t="s">
        <v>109</v>
      </c>
      <c r="J310" s="13">
        <v>18.04674</v>
      </c>
      <c r="K310" s="13">
        <v>1.04522</v>
      </c>
      <c r="L310" s="13">
        <v>1.80408</v>
      </c>
      <c r="M310" s="16"/>
      <c r="N310" s="16"/>
    </row>
    <row r="311" spans="1:14" ht="24">
      <c r="A311" s="11"/>
      <c r="B311" s="10">
        <v>32</v>
      </c>
      <c r="C311" s="74">
        <v>22319</v>
      </c>
      <c r="D311" s="13">
        <v>289.94</v>
      </c>
      <c r="E311" s="13">
        <v>1.717</v>
      </c>
      <c r="F311" s="59">
        <f t="shared" si="29"/>
        <v>0.1483488</v>
      </c>
      <c r="G311" s="13">
        <f t="shared" si="32"/>
        <v>10.718283333333334</v>
      </c>
      <c r="H311" s="59">
        <f t="shared" si="33"/>
        <v>1.59004447056</v>
      </c>
      <c r="I311" s="136" t="s">
        <v>110</v>
      </c>
      <c r="J311" s="13">
        <v>3.79376</v>
      </c>
      <c r="K311" s="13">
        <v>28.0863</v>
      </c>
      <c r="L311" s="13">
        <v>0.27479</v>
      </c>
      <c r="M311" s="16"/>
      <c r="N311" s="16"/>
    </row>
    <row r="312" spans="1:14" ht="24">
      <c r="A312" s="11"/>
      <c r="B312" s="10">
        <v>33</v>
      </c>
      <c r="C312" s="74">
        <v>22326</v>
      </c>
      <c r="D312" s="13">
        <v>290.27</v>
      </c>
      <c r="E312" s="13">
        <v>3.36</v>
      </c>
      <c r="F312" s="59">
        <f t="shared" si="29"/>
        <v>0.290304</v>
      </c>
      <c r="G312" s="13">
        <f t="shared" si="32"/>
        <v>6.157076666666668</v>
      </c>
      <c r="H312" s="59">
        <f t="shared" si="33"/>
        <v>1.7874239846400004</v>
      </c>
      <c r="I312" s="136" t="s">
        <v>111</v>
      </c>
      <c r="J312" s="13">
        <v>7.37273</v>
      </c>
      <c r="K312" s="13">
        <v>7.12631</v>
      </c>
      <c r="L312" s="13">
        <v>3.97219</v>
      </c>
      <c r="M312" s="16"/>
      <c r="N312" s="16"/>
    </row>
    <row r="313" spans="1:14" ht="24">
      <c r="A313" s="11"/>
      <c r="B313" s="10">
        <v>34</v>
      </c>
      <c r="C313" s="74">
        <v>22334</v>
      </c>
      <c r="D313" s="13">
        <v>290.04</v>
      </c>
      <c r="E313" s="13">
        <v>1.928</v>
      </c>
      <c r="F313" s="59">
        <f t="shared" si="29"/>
        <v>0.1665792</v>
      </c>
      <c r="G313" s="13">
        <f t="shared" si="32"/>
        <v>19.735056666666665</v>
      </c>
      <c r="H313" s="59">
        <f t="shared" si="33"/>
        <v>3.287449951488</v>
      </c>
      <c r="I313" s="136" t="s">
        <v>112</v>
      </c>
      <c r="J313" s="13">
        <v>15.85707</v>
      </c>
      <c r="K313" s="13">
        <v>16.31579</v>
      </c>
      <c r="L313" s="13">
        <v>27.03231</v>
      </c>
      <c r="M313" s="16"/>
      <c r="N313" s="16"/>
    </row>
    <row r="314" spans="1:14" ht="24">
      <c r="A314" s="11"/>
      <c r="B314" s="10">
        <v>35</v>
      </c>
      <c r="C314" s="74">
        <v>22355</v>
      </c>
      <c r="D314" s="13">
        <v>290.16</v>
      </c>
      <c r="E314" s="13">
        <v>2.547</v>
      </c>
      <c r="F314" s="59">
        <f t="shared" si="29"/>
        <v>0.22006080000000003</v>
      </c>
      <c r="G314" s="13">
        <f t="shared" si="32"/>
        <v>11.368396666666667</v>
      </c>
      <c r="H314" s="59">
        <f t="shared" si="33"/>
        <v>2.5017384651840007</v>
      </c>
      <c r="I314" s="136" t="s">
        <v>131</v>
      </c>
      <c r="J314" s="13">
        <v>9.28856</v>
      </c>
      <c r="K314" s="13">
        <v>14.0937</v>
      </c>
      <c r="L314" s="13">
        <v>10.72293</v>
      </c>
      <c r="M314" s="16"/>
      <c r="N314" s="16"/>
    </row>
    <row r="315" spans="2:14" s="137" customFormat="1" ht="24.75" thickBot="1">
      <c r="B315" s="138">
        <v>36</v>
      </c>
      <c r="C315" s="139">
        <v>22362</v>
      </c>
      <c r="D315" s="140">
        <v>290</v>
      </c>
      <c r="E315" s="137">
        <v>1.699</v>
      </c>
      <c r="F315" s="140">
        <f t="shared" si="29"/>
        <v>0.14679360000000002</v>
      </c>
      <c r="G315" s="140">
        <f t="shared" si="32"/>
        <v>11.720586666666668</v>
      </c>
      <c r="H315" s="140">
        <f t="shared" si="33"/>
        <v>1.7205071109120005</v>
      </c>
      <c r="I315" s="142" t="s">
        <v>132</v>
      </c>
      <c r="J315" s="140">
        <v>13.35982</v>
      </c>
      <c r="K315" s="140">
        <v>13.82613</v>
      </c>
      <c r="L315" s="140">
        <v>7.97581</v>
      </c>
      <c r="M315" s="143"/>
      <c r="N315" s="143"/>
    </row>
    <row r="316" spans="2:14" ht="24">
      <c r="B316" s="10">
        <v>1</v>
      </c>
      <c r="C316" s="95">
        <v>22374</v>
      </c>
      <c r="D316" s="79">
        <v>290.02</v>
      </c>
      <c r="E316" s="1">
        <v>1.642</v>
      </c>
      <c r="F316" s="79">
        <f t="shared" si="29"/>
        <v>0.1418688</v>
      </c>
      <c r="G316" s="13">
        <f t="shared" si="32"/>
        <v>18.749010000000002</v>
      </c>
      <c r="H316" s="79">
        <f t="shared" si="33"/>
        <v>2.6598995498880003</v>
      </c>
      <c r="I316" s="136" t="s">
        <v>146</v>
      </c>
      <c r="J316" s="13">
        <v>9.41871</v>
      </c>
      <c r="K316" s="13">
        <v>17.85652</v>
      </c>
      <c r="L316" s="13">
        <v>28.9718</v>
      </c>
      <c r="M316" s="9"/>
      <c r="N316" s="9"/>
    </row>
    <row r="317" spans="2:14" ht="24">
      <c r="B317" s="10">
        <v>2</v>
      </c>
      <c r="C317" s="95">
        <v>22391</v>
      </c>
      <c r="D317" s="79">
        <v>290.55</v>
      </c>
      <c r="E317" s="1">
        <v>4.489</v>
      </c>
      <c r="F317" s="79">
        <f t="shared" si="29"/>
        <v>0.3878496</v>
      </c>
      <c r="G317" s="13">
        <f t="shared" si="32"/>
        <v>13.27814</v>
      </c>
      <c r="H317" s="79">
        <f t="shared" si="33"/>
        <v>5.149921287744</v>
      </c>
      <c r="I317" s="136" t="s">
        <v>147</v>
      </c>
      <c r="J317" s="13">
        <v>25.53548</v>
      </c>
      <c r="K317" s="13">
        <v>11.0724</v>
      </c>
      <c r="L317" s="13">
        <v>3.22654</v>
      </c>
      <c r="M317" s="9"/>
      <c r="N317" s="9"/>
    </row>
    <row r="318" spans="2:14" ht="24">
      <c r="B318" s="10">
        <v>3</v>
      </c>
      <c r="C318" s="95">
        <v>22404</v>
      </c>
      <c r="D318" s="79">
        <v>291.505</v>
      </c>
      <c r="E318" s="1">
        <v>33.857</v>
      </c>
      <c r="F318" s="79">
        <f t="shared" si="29"/>
        <v>2.9252448</v>
      </c>
      <c r="G318" s="13">
        <f t="shared" si="32"/>
        <v>27.99526</v>
      </c>
      <c r="H318" s="79">
        <f t="shared" si="33"/>
        <v>81.892988739648</v>
      </c>
      <c r="I318" s="136" t="s">
        <v>153</v>
      </c>
      <c r="J318" s="13">
        <v>43.16829</v>
      </c>
      <c r="K318" s="13">
        <v>22.21811</v>
      </c>
      <c r="L318" s="13">
        <v>18.59938</v>
      </c>
      <c r="M318" s="9"/>
      <c r="N318" s="9"/>
    </row>
    <row r="319" spans="2:14" ht="24">
      <c r="B319" s="10">
        <v>4</v>
      </c>
      <c r="C319" s="95">
        <v>22423</v>
      </c>
      <c r="D319" s="79">
        <v>290.63</v>
      </c>
      <c r="E319" s="1">
        <v>8.483</v>
      </c>
      <c r="F319" s="79">
        <f t="shared" si="29"/>
        <v>0.7329312000000001</v>
      </c>
      <c r="G319" s="13">
        <f t="shared" si="32"/>
        <v>21.919876666666667</v>
      </c>
      <c r="H319" s="79">
        <f t="shared" si="33"/>
        <v>16.065761509152004</v>
      </c>
      <c r="I319" s="136" t="s">
        <v>154</v>
      </c>
      <c r="J319" s="13">
        <v>17.48607</v>
      </c>
      <c r="K319" s="13">
        <v>32.66211</v>
      </c>
      <c r="L319" s="13">
        <v>15.61145</v>
      </c>
      <c r="M319" s="9"/>
      <c r="N319" s="9"/>
    </row>
    <row r="320" spans="2:14" ht="24">
      <c r="B320" s="10">
        <v>6</v>
      </c>
      <c r="C320" s="95">
        <v>22436</v>
      </c>
      <c r="D320" s="79">
        <v>291.06</v>
      </c>
      <c r="E320" s="1">
        <v>21.99</v>
      </c>
      <c r="F320" s="79">
        <f t="shared" si="29"/>
        <v>1.899936</v>
      </c>
      <c r="G320" s="13">
        <f t="shared" si="32"/>
        <v>59.64912333333333</v>
      </c>
      <c r="H320" s="79">
        <f t="shared" si="33"/>
        <v>113.32951678943999</v>
      </c>
      <c r="I320" s="136" t="s">
        <v>119</v>
      </c>
      <c r="J320" s="79">
        <v>53.53246</v>
      </c>
      <c r="K320" s="79">
        <v>60.56504</v>
      </c>
      <c r="L320" s="79">
        <v>64.84987</v>
      </c>
      <c r="M320" s="9"/>
      <c r="N320" s="9"/>
    </row>
    <row r="321" spans="2:14" ht="24">
      <c r="B321" s="10">
        <v>7</v>
      </c>
      <c r="C321" s="95">
        <v>22454</v>
      </c>
      <c r="D321" s="79">
        <v>290.52</v>
      </c>
      <c r="E321" s="1">
        <v>11.042</v>
      </c>
      <c r="F321" s="79">
        <f t="shared" si="29"/>
        <v>0.9540288</v>
      </c>
      <c r="G321" s="13">
        <f t="shared" si="32"/>
        <v>62.061530000000005</v>
      </c>
      <c r="H321" s="79">
        <f t="shared" si="33"/>
        <v>59.208486992064</v>
      </c>
      <c r="I321" s="136" t="s">
        <v>124</v>
      </c>
      <c r="J321" s="79">
        <v>72.26044</v>
      </c>
      <c r="K321" s="79">
        <v>66.98821</v>
      </c>
      <c r="L321" s="79">
        <v>46.93594</v>
      </c>
      <c r="M321" s="9"/>
      <c r="N321" s="9"/>
    </row>
    <row r="322" spans="2:14" ht="24">
      <c r="B322" s="10">
        <v>8</v>
      </c>
      <c r="C322" s="95">
        <v>22464</v>
      </c>
      <c r="D322" s="79">
        <v>290.86</v>
      </c>
      <c r="E322" s="1">
        <v>17.773</v>
      </c>
      <c r="F322" s="79">
        <f t="shared" si="29"/>
        <v>1.5355872000000002</v>
      </c>
      <c r="G322" s="13">
        <f t="shared" si="32"/>
        <v>67.08339666666667</v>
      </c>
      <c r="H322" s="79">
        <f t="shared" si="33"/>
        <v>103.01240525385602</v>
      </c>
      <c r="I322" s="136" t="s">
        <v>125</v>
      </c>
      <c r="J322" s="79">
        <v>47.98693</v>
      </c>
      <c r="K322" s="79">
        <v>74.93591</v>
      </c>
      <c r="L322" s="79">
        <v>78.32735</v>
      </c>
      <c r="M322" s="9"/>
      <c r="N322" s="9"/>
    </row>
    <row r="323" spans="2:14" ht="24">
      <c r="B323" s="10">
        <v>9</v>
      </c>
      <c r="C323" s="95">
        <v>22480</v>
      </c>
      <c r="D323" s="79">
        <v>291.76</v>
      </c>
      <c r="E323" s="1">
        <v>32.21</v>
      </c>
      <c r="F323" s="79">
        <f t="shared" si="29"/>
        <v>2.782944</v>
      </c>
      <c r="G323" s="13">
        <f t="shared" si="32"/>
        <v>48.097010000000004</v>
      </c>
      <c r="H323" s="79">
        <f t="shared" si="33"/>
        <v>133.85128539744002</v>
      </c>
      <c r="I323" s="136" t="s">
        <v>91</v>
      </c>
      <c r="J323" s="79">
        <v>32.78097</v>
      </c>
      <c r="K323" s="79">
        <v>45.64968</v>
      </c>
      <c r="L323" s="79">
        <v>65.86038</v>
      </c>
      <c r="M323" s="9"/>
      <c r="N323" s="9"/>
    </row>
    <row r="324" spans="2:14" ht="24">
      <c r="B324" s="10">
        <v>10</v>
      </c>
      <c r="C324" s="95">
        <v>22481</v>
      </c>
      <c r="D324" s="79">
        <v>292.5</v>
      </c>
      <c r="E324" s="1">
        <v>59.721</v>
      </c>
      <c r="F324" s="79">
        <f t="shared" si="29"/>
        <v>5.1598944</v>
      </c>
      <c r="G324" s="13">
        <f t="shared" si="32"/>
        <v>92.49540999999999</v>
      </c>
      <c r="H324" s="79">
        <f t="shared" si="33"/>
        <v>477.2665480847039</v>
      </c>
      <c r="I324" s="136" t="s">
        <v>92</v>
      </c>
      <c r="J324" s="79">
        <v>86.30571</v>
      </c>
      <c r="K324" s="79">
        <v>118.75206</v>
      </c>
      <c r="L324" s="79">
        <v>72.42846</v>
      </c>
      <c r="M324" s="9"/>
      <c r="N324" s="9"/>
    </row>
    <row r="325" spans="2:14" ht="24">
      <c r="B325" s="10">
        <v>11</v>
      </c>
      <c r="C325" s="95">
        <v>22482</v>
      </c>
      <c r="D325" s="79">
        <v>292.95</v>
      </c>
      <c r="E325" s="79">
        <v>84.515</v>
      </c>
      <c r="F325" s="79">
        <f t="shared" si="29"/>
        <v>7.302096000000001</v>
      </c>
      <c r="G325" s="13">
        <f t="shared" si="32"/>
        <v>92.87661333333334</v>
      </c>
      <c r="H325" s="79">
        <f t="shared" si="33"/>
        <v>678.1939467148801</v>
      </c>
      <c r="I325" s="136" t="s">
        <v>93</v>
      </c>
      <c r="J325" s="79">
        <v>105.18851</v>
      </c>
      <c r="K325" s="79">
        <v>110.23156</v>
      </c>
      <c r="L325" s="79">
        <v>63.20977</v>
      </c>
      <c r="M325" s="9"/>
      <c r="N325" s="9"/>
    </row>
    <row r="326" spans="2:14" ht="24">
      <c r="B326" s="10">
        <v>12</v>
      </c>
      <c r="C326" s="95">
        <v>22500</v>
      </c>
      <c r="D326" s="79">
        <v>291.26</v>
      </c>
      <c r="E326" s="1">
        <v>26.836</v>
      </c>
      <c r="F326" s="79">
        <f t="shared" si="29"/>
        <v>2.3186304</v>
      </c>
      <c r="G326" s="13">
        <f t="shared" si="32"/>
        <v>8.533740000000002</v>
      </c>
      <c r="H326" s="79">
        <f t="shared" si="33"/>
        <v>19.786588989696003</v>
      </c>
      <c r="I326" s="136" t="s">
        <v>94</v>
      </c>
      <c r="J326" s="79">
        <v>9.99966</v>
      </c>
      <c r="K326" s="79">
        <v>9.62517</v>
      </c>
      <c r="L326" s="79">
        <v>5.97639</v>
      </c>
      <c r="M326" s="9"/>
      <c r="N326" s="9"/>
    </row>
    <row r="327" spans="2:14" ht="24">
      <c r="B327" s="10">
        <v>13</v>
      </c>
      <c r="C327" s="95">
        <v>22508</v>
      </c>
      <c r="D327" s="79">
        <v>290.84</v>
      </c>
      <c r="E327" s="1">
        <v>15.845</v>
      </c>
      <c r="F327" s="79">
        <f t="shared" si="29"/>
        <v>1.3690080000000002</v>
      </c>
      <c r="G327" s="13">
        <f t="shared" si="32"/>
        <v>22.50224</v>
      </c>
      <c r="H327" s="79">
        <f t="shared" si="33"/>
        <v>30.805746577920004</v>
      </c>
      <c r="I327" s="136" t="s">
        <v>95</v>
      </c>
      <c r="J327" s="79">
        <v>26.75748</v>
      </c>
      <c r="K327" s="79">
        <v>20.37434</v>
      </c>
      <c r="L327" s="79">
        <v>20.3749</v>
      </c>
      <c r="M327" s="9"/>
      <c r="N327" s="9"/>
    </row>
    <row r="328" spans="2:14" ht="24">
      <c r="B328" s="10">
        <v>14</v>
      </c>
      <c r="C328" s="95">
        <v>22512</v>
      </c>
      <c r="D328" s="79">
        <v>292.7</v>
      </c>
      <c r="E328" s="1">
        <v>92.662</v>
      </c>
      <c r="F328" s="79">
        <f t="shared" si="29"/>
        <v>8.0059968</v>
      </c>
      <c r="G328" s="13">
        <f t="shared" si="32"/>
        <v>254.69084666666666</v>
      </c>
      <c r="H328" s="79">
        <f t="shared" si="33"/>
        <v>2039.054103402624</v>
      </c>
      <c r="I328" s="136" t="s">
        <v>96</v>
      </c>
      <c r="J328" s="79">
        <v>339.30453</v>
      </c>
      <c r="K328" s="79">
        <v>194.75706</v>
      </c>
      <c r="L328" s="79">
        <v>230.01095</v>
      </c>
      <c r="M328" s="9"/>
      <c r="N328" s="9"/>
    </row>
    <row r="329" spans="2:14" ht="24">
      <c r="B329" s="10">
        <v>15</v>
      </c>
      <c r="C329" s="95">
        <v>22513</v>
      </c>
      <c r="D329" s="79">
        <v>292.96</v>
      </c>
      <c r="E329" s="1">
        <v>104.177</v>
      </c>
      <c r="F329" s="79">
        <f t="shared" si="29"/>
        <v>9.0008928</v>
      </c>
      <c r="G329" s="13">
        <f t="shared" si="32"/>
        <v>263.16926</v>
      </c>
      <c r="H329" s="79">
        <f t="shared" si="33"/>
        <v>2368.758297515328</v>
      </c>
      <c r="I329" s="136" t="s">
        <v>97</v>
      </c>
      <c r="J329" s="79">
        <v>236.42465</v>
      </c>
      <c r="K329" s="79">
        <v>304.69779</v>
      </c>
      <c r="L329" s="79">
        <v>248.38534</v>
      </c>
      <c r="M329" s="9"/>
      <c r="N329" s="9"/>
    </row>
    <row r="330" spans="2:14" ht="24">
      <c r="B330" s="10">
        <v>16</v>
      </c>
      <c r="C330" s="95">
        <v>22517</v>
      </c>
      <c r="D330" s="79">
        <v>291.51</v>
      </c>
      <c r="E330" s="1">
        <v>26.836</v>
      </c>
      <c r="F330" s="79">
        <f t="shared" si="29"/>
        <v>2.3186304</v>
      </c>
      <c r="G330" s="13">
        <f t="shared" si="32"/>
        <v>681.9558</v>
      </c>
      <c r="H330" s="79">
        <f t="shared" si="33"/>
        <v>1581.2034493363199</v>
      </c>
      <c r="I330" s="136" t="s">
        <v>98</v>
      </c>
      <c r="J330" s="79">
        <v>733.00971</v>
      </c>
      <c r="K330" s="79">
        <v>687.41325</v>
      </c>
      <c r="L330" s="79">
        <v>625.44444</v>
      </c>
      <c r="M330" s="9"/>
      <c r="N330" s="9"/>
    </row>
    <row r="331" spans="2:14" ht="24">
      <c r="B331" s="10">
        <v>17</v>
      </c>
      <c r="C331" s="95">
        <v>22531</v>
      </c>
      <c r="D331" s="79">
        <v>290.91</v>
      </c>
      <c r="E331" s="1">
        <v>17.379</v>
      </c>
      <c r="F331" s="79">
        <f t="shared" si="29"/>
        <v>1.5015456000000003</v>
      </c>
      <c r="G331" s="13">
        <f t="shared" si="32"/>
        <v>18.979396666666666</v>
      </c>
      <c r="H331" s="79">
        <f t="shared" si="33"/>
        <v>28.498429555488006</v>
      </c>
      <c r="I331" s="136" t="s">
        <v>99</v>
      </c>
      <c r="J331" s="79">
        <v>16.82574</v>
      </c>
      <c r="K331" s="79">
        <v>13.45895</v>
      </c>
      <c r="L331" s="79">
        <v>26.6535</v>
      </c>
      <c r="M331" s="9"/>
      <c r="N331" s="9"/>
    </row>
    <row r="332" spans="2:14" ht="24">
      <c r="B332" s="10">
        <v>18</v>
      </c>
      <c r="C332" s="95">
        <v>22541</v>
      </c>
      <c r="D332" s="79">
        <v>290.86</v>
      </c>
      <c r="E332" s="1">
        <v>14.894</v>
      </c>
      <c r="F332" s="79">
        <f t="shared" si="29"/>
        <v>1.2868416</v>
      </c>
      <c r="G332" s="13">
        <f t="shared" si="32"/>
        <v>30.194866666666666</v>
      </c>
      <c r="H332" s="79">
        <f t="shared" si="33"/>
        <v>38.85601053312</v>
      </c>
      <c r="I332" s="136" t="s">
        <v>100</v>
      </c>
      <c r="J332" s="79">
        <v>15.39928</v>
      </c>
      <c r="K332" s="79">
        <v>45.64543</v>
      </c>
      <c r="L332" s="79">
        <v>29.53989</v>
      </c>
      <c r="M332" s="9"/>
      <c r="N332" s="9"/>
    </row>
    <row r="333" spans="2:14" ht="24">
      <c r="B333" s="10">
        <v>19</v>
      </c>
      <c r="C333" s="95">
        <v>22549</v>
      </c>
      <c r="D333" s="79">
        <v>290.85</v>
      </c>
      <c r="E333" s="1">
        <v>14.725</v>
      </c>
      <c r="F333" s="79">
        <f t="shared" si="29"/>
        <v>1.27224</v>
      </c>
      <c r="G333" s="13">
        <f t="shared" si="32"/>
        <v>24.959776666666667</v>
      </c>
      <c r="H333" s="79">
        <f t="shared" si="33"/>
        <v>31.754826266400002</v>
      </c>
      <c r="I333" s="136" t="s">
        <v>101</v>
      </c>
      <c r="J333" s="79">
        <v>8.70214</v>
      </c>
      <c r="K333" s="79">
        <v>24.63909</v>
      </c>
      <c r="L333" s="79">
        <v>41.5381</v>
      </c>
      <c r="M333" s="9"/>
      <c r="N333" s="9"/>
    </row>
    <row r="334" spans="2:14" ht="24">
      <c r="B334" s="10">
        <v>20</v>
      </c>
      <c r="C334" s="95">
        <v>22557</v>
      </c>
      <c r="D334" s="79">
        <v>292.43</v>
      </c>
      <c r="E334" s="1">
        <v>86.785</v>
      </c>
      <c r="F334" s="79">
        <f t="shared" si="29"/>
        <v>7.4982240000000004</v>
      </c>
      <c r="G334" s="13">
        <f t="shared" si="32"/>
        <v>113.02470666666666</v>
      </c>
      <c r="H334" s="79">
        <f t="shared" si="33"/>
        <v>847.48456812096</v>
      </c>
      <c r="I334" s="136" t="s">
        <v>102</v>
      </c>
      <c r="J334" s="79">
        <v>110.27924</v>
      </c>
      <c r="K334" s="79">
        <v>107.20551</v>
      </c>
      <c r="L334" s="79">
        <v>121.58937</v>
      </c>
      <c r="M334" s="9"/>
      <c r="N334" s="9"/>
    </row>
    <row r="335" spans="2:14" ht="24">
      <c r="B335" s="10">
        <v>21</v>
      </c>
      <c r="C335" s="95">
        <v>22571</v>
      </c>
      <c r="D335" s="79">
        <v>290.98</v>
      </c>
      <c r="E335" s="1">
        <v>16.389</v>
      </c>
      <c r="F335" s="79">
        <f t="shared" si="29"/>
        <v>1.4160096</v>
      </c>
      <c r="G335" s="13">
        <f t="shared" si="32"/>
        <v>102.69620666666667</v>
      </c>
      <c r="H335" s="79">
        <f t="shared" si="33"/>
        <v>145.418814523584</v>
      </c>
      <c r="I335" s="136" t="s">
        <v>103</v>
      </c>
      <c r="J335" s="79">
        <v>97.55798</v>
      </c>
      <c r="K335" s="79">
        <v>125.77295</v>
      </c>
      <c r="L335" s="79">
        <v>84.75769</v>
      </c>
      <c r="M335" s="9"/>
      <c r="N335" s="9"/>
    </row>
    <row r="336" spans="2:14" ht="24">
      <c r="B336" s="10">
        <v>22</v>
      </c>
      <c r="C336" s="95">
        <v>22578</v>
      </c>
      <c r="D336" s="79">
        <v>293.52</v>
      </c>
      <c r="E336" s="1">
        <v>154.713</v>
      </c>
      <c r="F336" s="79">
        <f t="shared" si="29"/>
        <v>13.3672032</v>
      </c>
      <c r="G336" s="13">
        <f t="shared" si="32"/>
        <v>196.3353833333333</v>
      </c>
      <c r="H336" s="79">
        <f t="shared" si="33"/>
        <v>2624.4549643665596</v>
      </c>
      <c r="I336" s="136" t="s">
        <v>79</v>
      </c>
      <c r="J336" s="79">
        <v>185.70543</v>
      </c>
      <c r="K336" s="79">
        <v>200.14638</v>
      </c>
      <c r="L336" s="79">
        <v>203.15434</v>
      </c>
      <c r="M336" s="9"/>
      <c r="N336" s="9"/>
    </row>
    <row r="337" spans="2:14" ht="24">
      <c r="B337" s="10">
        <v>23</v>
      </c>
      <c r="C337" s="95">
        <v>22580</v>
      </c>
      <c r="D337" s="79">
        <v>293.98</v>
      </c>
      <c r="E337" s="1">
        <v>162.832</v>
      </c>
      <c r="F337" s="79">
        <f t="shared" si="29"/>
        <v>14.0686848</v>
      </c>
      <c r="G337" s="13">
        <f t="shared" si="32"/>
        <v>127.51544666666666</v>
      </c>
      <c r="H337" s="79">
        <f t="shared" si="33"/>
        <v>1793.974626284544</v>
      </c>
      <c r="I337" s="136" t="s">
        <v>80</v>
      </c>
      <c r="J337" s="79">
        <v>200.29092</v>
      </c>
      <c r="K337" s="79">
        <v>96.09689</v>
      </c>
      <c r="L337" s="79">
        <v>86.15853</v>
      </c>
      <c r="M337" s="9"/>
      <c r="N337" s="9"/>
    </row>
    <row r="338" spans="2:14" ht="24">
      <c r="B338" s="10">
        <v>24</v>
      </c>
      <c r="C338" s="95">
        <v>22593</v>
      </c>
      <c r="D338" s="79">
        <v>290.64</v>
      </c>
      <c r="E338" s="1">
        <v>7.768</v>
      </c>
      <c r="F338" s="79">
        <f aca="true" t="shared" si="34" ref="F338:F350">E338*0.0864</f>
        <v>0.6711552000000001</v>
      </c>
      <c r="G338" s="13">
        <f t="shared" si="32"/>
        <v>25.828543333333332</v>
      </c>
      <c r="H338" s="79">
        <f t="shared" si="33"/>
        <v>17.334961166592002</v>
      </c>
      <c r="I338" s="136" t="s">
        <v>104</v>
      </c>
      <c r="J338" s="79">
        <v>35.57513</v>
      </c>
      <c r="K338" s="79">
        <v>19.46616</v>
      </c>
      <c r="L338" s="79">
        <v>22.44434</v>
      </c>
      <c r="M338" s="9"/>
      <c r="N338" s="9"/>
    </row>
    <row r="339" spans="2:14" ht="24">
      <c r="B339" s="10">
        <v>25</v>
      </c>
      <c r="C339" s="95">
        <v>22604</v>
      </c>
      <c r="D339" s="79">
        <v>290.86</v>
      </c>
      <c r="E339" s="1">
        <v>9.331</v>
      </c>
      <c r="F339" s="79">
        <f t="shared" si="34"/>
        <v>0.8061984</v>
      </c>
      <c r="G339" s="13">
        <f t="shared" si="32"/>
        <v>24.23542</v>
      </c>
      <c r="H339" s="79">
        <f t="shared" si="33"/>
        <v>19.538556827328</v>
      </c>
      <c r="I339" s="136" t="s">
        <v>81</v>
      </c>
      <c r="J339" s="79">
        <v>17.72239</v>
      </c>
      <c r="K339" s="79">
        <v>27.63296</v>
      </c>
      <c r="L339" s="79">
        <v>27.35091</v>
      </c>
      <c r="M339" s="9"/>
      <c r="N339" s="9"/>
    </row>
    <row r="340" spans="2:14" ht="24">
      <c r="B340" s="10">
        <v>26</v>
      </c>
      <c r="C340" s="95">
        <v>22612</v>
      </c>
      <c r="D340" s="79">
        <v>290.78</v>
      </c>
      <c r="E340" s="1">
        <v>8.685</v>
      </c>
      <c r="F340" s="79">
        <f t="shared" si="34"/>
        <v>0.750384</v>
      </c>
      <c r="G340" s="13">
        <f t="shared" si="32"/>
        <v>17.381403333333335</v>
      </c>
      <c r="H340" s="79">
        <f t="shared" si="33"/>
        <v>13.042726958880001</v>
      </c>
      <c r="I340" s="136" t="s">
        <v>82</v>
      </c>
      <c r="J340" s="79">
        <v>25.18694</v>
      </c>
      <c r="K340" s="79">
        <v>13.41728</v>
      </c>
      <c r="L340" s="79">
        <v>13.53999</v>
      </c>
      <c r="M340" s="9"/>
      <c r="N340" s="9"/>
    </row>
    <row r="341" spans="2:14" ht="24">
      <c r="B341" s="10">
        <v>27</v>
      </c>
      <c r="C341" s="95">
        <v>22624</v>
      </c>
      <c r="D341" s="79">
        <v>290.52</v>
      </c>
      <c r="E341" s="1">
        <v>3.723</v>
      </c>
      <c r="F341" s="79">
        <f t="shared" si="34"/>
        <v>0.3216672</v>
      </c>
      <c r="G341" s="13">
        <f t="shared" si="32"/>
        <v>16.49604</v>
      </c>
      <c r="H341" s="79">
        <f t="shared" si="33"/>
        <v>5.306234997888</v>
      </c>
      <c r="I341" s="136" t="s">
        <v>105</v>
      </c>
      <c r="J341" s="79">
        <v>15.92118</v>
      </c>
      <c r="K341" s="79">
        <v>14.12619</v>
      </c>
      <c r="L341" s="79">
        <v>19.44075</v>
      </c>
      <c r="M341" s="9"/>
      <c r="N341" s="9"/>
    </row>
    <row r="342" spans="2:14" ht="24">
      <c r="B342" s="10">
        <v>28</v>
      </c>
      <c r="C342" s="95">
        <v>22635</v>
      </c>
      <c r="D342" s="79">
        <v>290.61</v>
      </c>
      <c r="E342" s="1">
        <v>4.597</v>
      </c>
      <c r="F342" s="79">
        <f t="shared" si="34"/>
        <v>0.39718080000000006</v>
      </c>
      <c r="G342" s="13">
        <f t="shared" si="32"/>
        <v>9.56476</v>
      </c>
      <c r="H342" s="79">
        <f t="shared" si="33"/>
        <v>3.7989390286080003</v>
      </c>
      <c r="I342" s="136" t="s">
        <v>107</v>
      </c>
      <c r="J342" s="79">
        <v>5.333</v>
      </c>
      <c r="K342" s="79">
        <v>12.88264</v>
      </c>
      <c r="L342" s="79">
        <v>10.47864</v>
      </c>
      <c r="M342" s="9"/>
      <c r="N342" s="9"/>
    </row>
    <row r="343" spans="2:14" ht="24">
      <c r="B343" s="10">
        <v>29</v>
      </c>
      <c r="C343" s="95">
        <v>22654</v>
      </c>
      <c r="D343" s="79">
        <v>290.53</v>
      </c>
      <c r="E343" s="1">
        <v>3.911</v>
      </c>
      <c r="F343" s="79">
        <f t="shared" si="34"/>
        <v>0.3379104</v>
      </c>
      <c r="G343" s="13">
        <f t="shared" si="32"/>
        <v>15.680093333333332</v>
      </c>
      <c r="H343" s="79">
        <f t="shared" si="33"/>
        <v>5.298466610304</v>
      </c>
      <c r="I343" s="136" t="s">
        <v>106</v>
      </c>
      <c r="J343" s="79">
        <v>22.71476</v>
      </c>
      <c r="K343" s="79">
        <v>7.17596</v>
      </c>
      <c r="L343" s="79">
        <v>17.14956</v>
      </c>
      <c r="M343" s="9"/>
      <c r="N343" s="9"/>
    </row>
    <row r="344" spans="2:14" ht="24">
      <c r="B344" s="10">
        <v>30</v>
      </c>
      <c r="C344" s="95">
        <v>22661</v>
      </c>
      <c r="D344" s="79">
        <v>290.67</v>
      </c>
      <c r="E344" s="1">
        <v>5.469</v>
      </c>
      <c r="F344" s="79">
        <f t="shared" si="34"/>
        <v>0.47252160000000004</v>
      </c>
      <c r="G344" s="13">
        <f t="shared" si="32"/>
        <v>32.12258333333333</v>
      </c>
      <c r="H344" s="79">
        <f t="shared" si="33"/>
        <v>15.1786144728</v>
      </c>
      <c r="I344" s="136" t="s">
        <v>108</v>
      </c>
      <c r="J344" s="79">
        <v>26.72416</v>
      </c>
      <c r="K344" s="79">
        <v>32.79069</v>
      </c>
      <c r="L344" s="79">
        <v>36.8529</v>
      </c>
      <c r="M344" s="9"/>
      <c r="N344" s="9"/>
    </row>
    <row r="345" spans="2:14" ht="24">
      <c r="B345" s="10">
        <v>31</v>
      </c>
      <c r="C345" s="95">
        <v>22685</v>
      </c>
      <c r="D345" s="79">
        <v>290.6</v>
      </c>
      <c r="E345" s="1">
        <v>3.587</v>
      </c>
      <c r="F345" s="79">
        <f t="shared" si="34"/>
        <v>0.30991680000000005</v>
      </c>
      <c r="G345" s="13">
        <f t="shared" si="32"/>
        <v>12.296413333333334</v>
      </c>
      <c r="H345" s="79">
        <f t="shared" si="33"/>
        <v>3.8108650717440007</v>
      </c>
      <c r="I345" s="136" t="s">
        <v>109</v>
      </c>
      <c r="J345" s="79">
        <v>12.56905</v>
      </c>
      <c r="K345" s="79">
        <v>20.09127</v>
      </c>
      <c r="L345" s="79">
        <v>4.22892</v>
      </c>
      <c r="M345" s="9"/>
      <c r="N345" s="9"/>
    </row>
    <row r="346" spans="2:14" ht="24">
      <c r="B346" s="10">
        <v>32</v>
      </c>
      <c r="C346" s="95">
        <v>22695</v>
      </c>
      <c r="D346" s="79">
        <v>290.45</v>
      </c>
      <c r="E346" s="1">
        <v>2.648</v>
      </c>
      <c r="F346" s="79">
        <f t="shared" si="34"/>
        <v>0.22878720000000002</v>
      </c>
      <c r="G346" s="13">
        <f t="shared" si="32"/>
        <v>11.47836</v>
      </c>
      <c r="H346" s="79">
        <f t="shared" si="33"/>
        <v>2.626101844992</v>
      </c>
      <c r="I346" s="136" t="s">
        <v>110</v>
      </c>
      <c r="J346" s="79">
        <v>18.22394</v>
      </c>
      <c r="K346" s="79">
        <v>16.21114</v>
      </c>
      <c r="L346" s="79">
        <v>0</v>
      </c>
      <c r="M346" s="9"/>
      <c r="N346" s="9"/>
    </row>
    <row r="347" spans="2:14" ht="24">
      <c r="B347" s="10">
        <v>33</v>
      </c>
      <c r="C347" s="95">
        <v>22703</v>
      </c>
      <c r="D347" s="79">
        <v>290.51</v>
      </c>
      <c r="E347" s="1">
        <v>2.828</v>
      </c>
      <c r="F347" s="79">
        <f t="shared" si="34"/>
        <v>0.2443392</v>
      </c>
      <c r="G347" s="13">
        <f t="shared" si="32"/>
        <v>15.607889999999998</v>
      </c>
      <c r="H347" s="79">
        <f t="shared" si="33"/>
        <v>3.8136193562879996</v>
      </c>
      <c r="I347" s="136" t="s">
        <v>111</v>
      </c>
      <c r="J347" s="79">
        <v>14.00471</v>
      </c>
      <c r="K347" s="79">
        <v>24.15533</v>
      </c>
      <c r="L347" s="79">
        <v>8.66363</v>
      </c>
      <c r="M347" s="9"/>
      <c r="N347" s="9"/>
    </row>
    <row r="348" spans="2:14" ht="24">
      <c r="B348" s="10">
        <v>34</v>
      </c>
      <c r="C348" s="95">
        <v>22713</v>
      </c>
      <c r="D348" s="79">
        <v>290.42</v>
      </c>
      <c r="E348" s="1">
        <v>0.913</v>
      </c>
      <c r="F348" s="79">
        <f t="shared" si="34"/>
        <v>0.0788832</v>
      </c>
      <c r="G348" s="13">
        <f t="shared" si="32"/>
        <v>16.063233333333333</v>
      </c>
      <c r="H348" s="79">
        <f t="shared" si="33"/>
        <v>1.26711924768</v>
      </c>
      <c r="I348" s="136" t="s">
        <v>112</v>
      </c>
      <c r="J348" s="79">
        <v>18.00242</v>
      </c>
      <c r="K348" s="79">
        <v>20.88409</v>
      </c>
      <c r="L348" s="79">
        <v>9.30319</v>
      </c>
      <c r="M348" s="9"/>
      <c r="N348" s="9"/>
    </row>
    <row r="349" spans="2:14" ht="24">
      <c r="B349" s="10">
        <v>35</v>
      </c>
      <c r="C349" s="95">
        <v>22724</v>
      </c>
      <c r="D349" s="79">
        <v>290.37</v>
      </c>
      <c r="E349" s="1">
        <v>0.861</v>
      </c>
      <c r="F349" s="79">
        <f t="shared" si="34"/>
        <v>0.07439040000000001</v>
      </c>
      <c r="G349" s="13">
        <f t="shared" si="32"/>
        <v>35.05190666666667</v>
      </c>
      <c r="H349" s="79">
        <f t="shared" si="33"/>
        <v>2.6075253576960002</v>
      </c>
      <c r="I349" s="136" t="s">
        <v>131</v>
      </c>
      <c r="J349" s="79">
        <v>34.71864</v>
      </c>
      <c r="K349" s="79">
        <v>22.92663</v>
      </c>
      <c r="L349" s="79">
        <v>47.51045</v>
      </c>
      <c r="M349" s="9"/>
      <c r="N349" s="9"/>
    </row>
    <row r="350" spans="2:14" s="137" customFormat="1" ht="24.75" thickBot="1">
      <c r="B350" s="138">
        <v>36</v>
      </c>
      <c r="C350" s="139">
        <v>22731</v>
      </c>
      <c r="D350" s="140">
        <v>290.41</v>
      </c>
      <c r="E350" s="137">
        <v>0.918</v>
      </c>
      <c r="F350" s="140">
        <f t="shared" si="34"/>
        <v>0.0793152</v>
      </c>
      <c r="G350" s="140">
        <f t="shared" si="32"/>
        <v>25.400966666666665</v>
      </c>
      <c r="H350" s="140">
        <f t="shared" si="33"/>
        <v>2.01468275136</v>
      </c>
      <c r="I350" s="142" t="s">
        <v>132</v>
      </c>
      <c r="J350" s="140">
        <v>22.89268</v>
      </c>
      <c r="K350" s="140">
        <v>22.61089</v>
      </c>
      <c r="L350" s="140">
        <v>30.69933</v>
      </c>
      <c r="M350" s="143"/>
      <c r="N350" s="143"/>
    </row>
    <row r="351" spans="7:14" ht="24">
      <c r="G351" s="13"/>
      <c r="M351" s="9"/>
      <c r="N351" s="9"/>
    </row>
    <row r="352" spans="7:14" ht="24">
      <c r="G352" s="13"/>
      <c r="M352" s="9"/>
      <c r="N352" s="9"/>
    </row>
    <row r="353" spans="7:14" ht="24">
      <c r="G353" s="13"/>
      <c r="M353" s="9"/>
      <c r="N353" s="9"/>
    </row>
    <row r="354" spans="7:14" ht="24">
      <c r="G354" s="13"/>
      <c r="M354" s="9"/>
      <c r="N354" s="9"/>
    </row>
    <row r="355" spans="7:14" ht="24">
      <c r="G355" s="13"/>
      <c r="M355" s="9"/>
      <c r="N355" s="9"/>
    </row>
    <row r="356" spans="7:14" ht="24">
      <c r="G356" s="13"/>
      <c r="M356" s="9"/>
      <c r="N356" s="9"/>
    </row>
    <row r="357" spans="7:14" ht="24">
      <c r="G357" s="13"/>
      <c r="M357" s="9"/>
      <c r="N357" s="9"/>
    </row>
    <row r="358" spans="7:14" ht="24">
      <c r="G358" s="13"/>
      <c r="M358" s="9"/>
      <c r="N358" s="9"/>
    </row>
    <row r="359" spans="7:14" ht="24">
      <c r="G359" s="13"/>
      <c r="M359" s="9"/>
      <c r="N359" s="9"/>
    </row>
    <row r="360" spans="7:14" ht="24">
      <c r="G360" s="13"/>
      <c r="M360" s="9"/>
      <c r="N360" s="9"/>
    </row>
    <row r="361" spans="7:14" ht="24">
      <c r="G361" s="13"/>
      <c r="M361" s="9"/>
      <c r="N361" s="9"/>
    </row>
    <row r="362" spans="7:14" ht="24">
      <c r="G362" s="13"/>
      <c r="M362" s="9"/>
      <c r="N362" s="9"/>
    </row>
    <row r="363" spans="7:14" ht="24">
      <c r="G363" s="13"/>
      <c r="M363" s="9"/>
      <c r="N363" s="9"/>
    </row>
    <row r="364" spans="7:14" ht="24">
      <c r="G364" s="13"/>
      <c r="M364" s="9"/>
      <c r="N364" s="9"/>
    </row>
    <row r="365" spans="7:14" ht="24">
      <c r="G365" s="13"/>
      <c r="M365" s="9"/>
      <c r="N365" s="9"/>
    </row>
    <row r="366" spans="7:14" ht="24">
      <c r="G366" s="13"/>
      <c r="M366" s="9"/>
      <c r="N366" s="9"/>
    </row>
    <row r="367" spans="7:14" ht="24">
      <c r="G367" s="13"/>
      <c r="M367" s="9"/>
      <c r="N367" s="9"/>
    </row>
    <row r="368" spans="7:14" ht="24">
      <c r="G368" s="13"/>
      <c r="M368" s="9"/>
      <c r="N368" s="9"/>
    </row>
    <row r="369" spans="7:14" ht="24">
      <c r="G369" s="13"/>
      <c r="M369" s="9"/>
      <c r="N369" s="9"/>
    </row>
    <row r="370" spans="7:14" ht="24">
      <c r="G370" s="13"/>
      <c r="M370" s="9"/>
      <c r="N370" s="9"/>
    </row>
    <row r="371" spans="7:14" ht="24">
      <c r="G371" s="13"/>
      <c r="M371" s="9"/>
      <c r="N371" s="9"/>
    </row>
    <row r="372" spans="7:14" ht="24">
      <c r="G372" s="13"/>
      <c r="M372" s="9"/>
      <c r="N372" s="9"/>
    </row>
    <row r="373" spans="7:14" ht="24">
      <c r="G373" s="13"/>
      <c r="M373" s="9"/>
      <c r="N373" s="9"/>
    </row>
    <row r="374" spans="7:14" ht="24">
      <c r="G374" s="13"/>
      <c r="M374" s="9"/>
      <c r="N374" s="9"/>
    </row>
    <row r="375" ht="24">
      <c r="G375" s="13"/>
    </row>
    <row r="376" ht="24">
      <c r="G376" s="13"/>
    </row>
    <row r="377" ht="24">
      <c r="G377" s="13"/>
    </row>
    <row r="378" ht="24">
      <c r="G378" s="13"/>
    </row>
    <row r="379" ht="24">
      <c r="G379" s="13"/>
    </row>
    <row r="380" ht="24">
      <c r="G380" s="13"/>
    </row>
    <row r="381" ht="24">
      <c r="G381" s="13"/>
    </row>
    <row r="382" ht="24">
      <c r="G382" s="13"/>
    </row>
    <row r="383" ht="24">
      <c r="G383" s="13"/>
    </row>
    <row r="384" ht="24">
      <c r="G384" s="13"/>
    </row>
    <row r="385" ht="24">
      <c r="G385" s="13"/>
    </row>
    <row r="386" ht="24">
      <c r="G386" s="13"/>
    </row>
    <row r="387" ht="24">
      <c r="G387" s="13"/>
    </row>
    <row r="388" ht="24">
      <c r="G388" s="13"/>
    </row>
    <row r="389" ht="24">
      <c r="G389" s="13"/>
    </row>
    <row r="390" ht="24">
      <c r="G390" s="13"/>
    </row>
    <row r="391" ht="24">
      <c r="G391" s="13"/>
    </row>
    <row r="392" ht="24">
      <c r="G392" s="13"/>
    </row>
    <row r="393" ht="24">
      <c r="G393" s="13"/>
    </row>
    <row r="394" ht="24">
      <c r="G394" s="13"/>
    </row>
    <row r="395" ht="24">
      <c r="G395" s="13"/>
    </row>
    <row r="396" ht="24">
      <c r="G396" s="13"/>
    </row>
    <row r="397" ht="24">
      <c r="G397" s="13"/>
    </row>
    <row r="398" ht="24">
      <c r="G398" s="13"/>
    </row>
    <row r="399" ht="24">
      <c r="G399" s="13"/>
    </row>
    <row r="400" ht="24">
      <c r="G400" s="13"/>
    </row>
    <row r="401" ht="24">
      <c r="G401" s="13"/>
    </row>
    <row r="402" ht="24">
      <c r="G402" s="13"/>
    </row>
    <row r="403" ht="24">
      <c r="G403" s="13"/>
    </row>
    <row r="404" ht="24">
      <c r="G404" s="13"/>
    </row>
    <row r="405" ht="24">
      <c r="G405" s="13"/>
    </row>
    <row r="406" ht="24">
      <c r="G406" s="13"/>
    </row>
    <row r="407" ht="24">
      <c r="G407" s="13"/>
    </row>
    <row r="408" ht="24">
      <c r="G408" s="13"/>
    </row>
    <row r="409" ht="24">
      <c r="G409" s="13"/>
    </row>
    <row r="410" ht="24">
      <c r="G410" s="13"/>
    </row>
    <row r="411" ht="24">
      <c r="G411" s="13"/>
    </row>
    <row r="412" ht="24">
      <c r="G412" s="13"/>
    </row>
    <row r="413" ht="24">
      <c r="G413" s="13"/>
    </row>
    <row r="414" ht="24">
      <c r="G414" s="13"/>
    </row>
    <row r="415" ht="24">
      <c r="G415" s="13"/>
    </row>
    <row r="416" ht="24">
      <c r="G416" s="13"/>
    </row>
    <row r="417" ht="24">
      <c r="G417" s="13"/>
    </row>
    <row r="418" ht="24">
      <c r="G418" s="13"/>
    </row>
    <row r="419" ht="24">
      <c r="G419" s="13"/>
    </row>
    <row r="420" ht="24">
      <c r="G420" s="13"/>
    </row>
    <row r="421" ht="24">
      <c r="G421" s="13"/>
    </row>
    <row r="422" ht="24">
      <c r="G422" s="13"/>
    </row>
    <row r="423" ht="24">
      <c r="G423" s="13"/>
    </row>
    <row r="424" ht="24">
      <c r="G424" s="13"/>
    </row>
    <row r="425" ht="24">
      <c r="G425" s="13"/>
    </row>
    <row r="426" ht="24">
      <c r="G426" s="13"/>
    </row>
    <row r="427" ht="24">
      <c r="G427" s="13"/>
    </row>
    <row r="428" ht="24">
      <c r="G428" s="13"/>
    </row>
    <row r="429" ht="24">
      <c r="G429" s="13"/>
    </row>
    <row r="430" ht="24">
      <c r="G430" s="13"/>
    </row>
    <row r="431" ht="24">
      <c r="G431" s="13"/>
    </row>
    <row r="432" ht="24">
      <c r="G432" s="13"/>
    </row>
    <row r="433" ht="24">
      <c r="G433" s="13"/>
    </row>
    <row r="434" ht="24">
      <c r="G434" s="13"/>
    </row>
    <row r="435" ht="24">
      <c r="G435" s="13"/>
    </row>
    <row r="436" ht="24">
      <c r="G436" s="13"/>
    </row>
    <row r="437" ht="24">
      <c r="G437" s="13"/>
    </row>
    <row r="438" ht="24">
      <c r="G438" s="13"/>
    </row>
    <row r="439" ht="24">
      <c r="G439" s="13"/>
    </row>
    <row r="440" ht="24">
      <c r="G440" s="13"/>
    </row>
    <row r="441" ht="24">
      <c r="G441" s="13"/>
    </row>
    <row r="442" ht="24">
      <c r="G442" s="13"/>
    </row>
    <row r="443" ht="24">
      <c r="G443" s="13"/>
    </row>
    <row r="444" ht="24">
      <c r="G444" s="13"/>
    </row>
    <row r="445" ht="24">
      <c r="G445" s="13"/>
    </row>
    <row r="446" ht="24">
      <c r="G446" s="13"/>
    </row>
    <row r="447" ht="24">
      <c r="G447" s="13"/>
    </row>
    <row r="448" ht="24">
      <c r="G448" s="13"/>
    </row>
    <row r="449" ht="24">
      <c r="G449" s="13"/>
    </row>
    <row r="450" ht="24">
      <c r="G450" s="13"/>
    </row>
    <row r="451" ht="24">
      <c r="G451" s="13"/>
    </row>
    <row r="452" ht="24">
      <c r="G452" s="13"/>
    </row>
    <row r="453" ht="24">
      <c r="G453" s="13"/>
    </row>
    <row r="454" ht="24">
      <c r="G454" s="13"/>
    </row>
    <row r="455" ht="24">
      <c r="G455" s="13"/>
    </row>
    <row r="456" ht="24">
      <c r="G456" s="13"/>
    </row>
    <row r="457" ht="24">
      <c r="G457" s="13"/>
    </row>
    <row r="458" ht="24">
      <c r="G458" s="13"/>
    </row>
    <row r="459" ht="24">
      <c r="G459" s="13"/>
    </row>
    <row r="460" ht="24">
      <c r="G460" s="13"/>
    </row>
    <row r="461" ht="24">
      <c r="G461" s="13"/>
    </row>
    <row r="462" ht="24">
      <c r="G462" s="13"/>
    </row>
    <row r="463" ht="24">
      <c r="G463" s="13"/>
    </row>
    <row r="464" ht="24">
      <c r="G464" s="13"/>
    </row>
    <row r="465" ht="24">
      <c r="G465" s="13"/>
    </row>
    <row r="466" ht="24">
      <c r="G466" s="13"/>
    </row>
    <row r="467" ht="24">
      <c r="G467" s="13"/>
    </row>
    <row r="468" ht="24">
      <c r="G468" s="13"/>
    </row>
    <row r="469" ht="24">
      <c r="G469" s="13"/>
    </row>
    <row r="470" ht="24">
      <c r="G470" s="13"/>
    </row>
    <row r="471" ht="24">
      <c r="G471" s="13"/>
    </row>
    <row r="472" ht="24">
      <c r="G472" s="13"/>
    </row>
    <row r="473" ht="24">
      <c r="G473" s="13"/>
    </row>
    <row r="474" ht="24">
      <c r="G474" s="13"/>
    </row>
    <row r="475" ht="24">
      <c r="G475" s="13"/>
    </row>
    <row r="476" ht="24">
      <c r="G476" s="13"/>
    </row>
    <row r="477" ht="24">
      <c r="G477" s="13"/>
    </row>
    <row r="478" ht="24">
      <c r="G478" s="13"/>
    </row>
    <row r="479" ht="24">
      <c r="G479" s="13"/>
    </row>
    <row r="480" ht="24">
      <c r="G480" s="13"/>
    </row>
    <row r="481" ht="24">
      <c r="G481" s="13"/>
    </row>
    <row r="482" ht="24">
      <c r="G482" s="13"/>
    </row>
    <row r="483" ht="24">
      <c r="G483" s="13"/>
    </row>
    <row r="484" ht="24">
      <c r="G484" s="13"/>
    </row>
    <row r="485" ht="24">
      <c r="G485" s="13"/>
    </row>
    <row r="486" ht="24">
      <c r="G486" s="13"/>
    </row>
    <row r="487" ht="24">
      <c r="G487" s="13"/>
    </row>
    <row r="488" ht="24">
      <c r="G488" s="13"/>
    </row>
    <row r="489" ht="24">
      <c r="G489" s="13"/>
    </row>
    <row r="490" ht="24">
      <c r="G490" s="13"/>
    </row>
    <row r="491" ht="24">
      <c r="G491" s="13"/>
    </row>
    <row r="492" ht="24">
      <c r="G492" s="13"/>
    </row>
    <row r="493" ht="24">
      <c r="G493" s="13"/>
    </row>
    <row r="494" ht="24">
      <c r="G494" s="13"/>
    </row>
    <row r="495" ht="24">
      <c r="G495" s="13"/>
    </row>
    <row r="496" ht="24">
      <c r="G496" s="13"/>
    </row>
    <row r="497" ht="24">
      <c r="G497" s="13"/>
    </row>
    <row r="498" ht="24">
      <c r="G498" s="13"/>
    </row>
    <row r="499" ht="24">
      <c r="G499" s="13"/>
    </row>
    <row r="500" ht="24">
      <c r="G500" s="13"/>
    </row>
    <row r="501" ht="24">
      <c r="G501" s="13"/>
    </row>
    <row r="502" ht="24">
      <c r="G502" s="13"/>
    </row>
    <row r="503" ht="24">
      <c r="G503" s="13"/>
    </row>
    <row r="504" ht="24">
      <c r="G504" s="13"/>
    </row>
    <row r="505" ht="24">
      <c r="G505" s="13"/>
    </row>
    <row r="506" ht="24">
      <c r="G506" s="13"/>
    </row>
    <row r="507" ht="24">
      <c r="G507" s="13"/>
    </row>
    <row r="508" ht="24">
      <c r="G508" s="13"/>
    </row>
    <row r="509" ht="24">
      <c r="G509" s="13"/>
    </row>
    <row r="510" ht="24">
      <c r="G510" s="13"/>
    </row>
    <row r="511" ht="24">
      <c r="G511" s="13"/>
    </row>
    <row r="512" ht="24">
      <c r="G512" s="13"/>
    </row>
    <row r="513" ht="24">
      <c r="G513" s="13"/>
    </row>
    <row r="514" ht="24">
      <c r="G514" s="13"/>
    </row>
    <row r="515" ht="24">
      <c r="G515" s="13"/>
    </row>
    <row r="516" ht="24">
      <c r="G516" s="13"/>
    </row>
    <row r="517" ht="24">
      <c r="G517" s="13"/>
    </row>
    <row r="518" ht="24">
      <c r="G518" s="13"/>
    </row>
    <row r="519" ht="24">
      <c r="G519" s="13"/>
    </row>
    <row r="520" ht="24">
      <c r="G520" s="13"/>
    </row>
    <row r="521" ht="24">
      <c r="G521" s="13"/>
    </row>
    <row r="522" ht="24">
      <c r="G522" s="13"/>
    </row>
    <row r="523" ht="24">
      <c r="G523" s="13"/>
    </row>
    <row r="524" ht="24">
      <c r="G524" s="13"/>
    </row>
    <row r="525" ht="24">
      <c r="G525" s="13"/>
    </row>
    <row r="526" ht="24">
      <c r="G526" s="13"/>
    </row>
    <row r="527" ht="24">
      <c r="G527" s="13"/>
    </row>
    <row r="528" ht="24">
      <c r="G528" s="13"/>
    </row>
    <row r="529" ht="24">
      <c r="G529" s="13"/>
    </row>
    <row r="530" ht="24">
      <c r="G530" s="13"/>
    </row>
    <row r="531" ht="24">
      <c r="G531" s="13"/>
    </row>
    <row r="532" ht="24">
      <c r="G532" s="13"/>
    </row>
    <row r="533" ht="24">
      <c r="G533" s="13"/>
    </row>
    <row r="534" ht="24">
      <c r="G534" s="13"/>
    </row>
    <row r="535" ht="24">
      <c r="G535" s="13"/>
    </row>
    <row r="536" ht="24">
      <c r="G536" s="13"/>
    </row>
    <row r="537" ht="24">
      <c r="G537" s="13"/>
    </row>
    <row r="538" ht="24">
      <c r="G538" s="13"/>
    </row>
    <row r="539" ht="24">
      <c r="G539" s="13"/>
    </row>
    <row r="540" ht="24">
      <c r="G540" s="13"/>
    </row>
    <row r="541" ht="24">
      <c r="G541" s="13"/>
    </row>
    <row r="542" ht="24">
      <c r="G542" s="13"/>
    </row>
    <row r="543" ht="24">
      <c r="G543" s="13"/>
    </row>
    <row r="544" ht="24">
      <c r="G544" s="13"/>
    </row>
    <row r="545" ht="24">
      <c r="G545" s="13"/>
    </row>
    <row r="546" ht="24">
      <c r="G546" s="13"/>
    </row>
    <row r="547" ht="24">
      <c r="G547" s="13"/>
    </row>
    <row r="548" ht="24">
      <c r="G548" s="13"/>
    </row>
    <row r="549" ht="24">
      <c r="G549" s="13"/>
    </row>
    <row r="550" ht="24">
      <c r="G550" s="13"/>
    </row>
    <row r="551" ht="24">
      <c r="G551" s="13"/>
    </row>
    <row r="552" ht="24">
      <c r="G552" s="13"/>
    </row>
    <row r="553" ht="24">
      <c r="G553" s="13"/>
    </row>
    <row r="554" ht="24">
      <c r="G554" s="13"/>
    </row>
    <row r="555" ht="24">
      <c r="G555" s="13"/>
    </row>
    <row r="556" ht="24">
      <c r="G556" s="13"/>
    </row>
    <row r="557" ht="24">
      <c r="G557" s="13"/>
    </row>
    <row r="558" ht="24">
      <c r="G558" s="13"/>
    </row>
    <row r="559" ht="24">
      <c r="G559" s="13"/>
    </row>
    <row r="560" ht="24">
      <c r="G560" s="13"/>
    </row>
    <row r="561" ht="24">
      <c r="G561" s="13"/>
    </row>
    <row r="562" ht="24">
      <c r="G562" s="13"/>
    </row>
    <row r="563" ht="24">
      <c r="G563" s="13"/>
    </row>
    <row r="564" ht="24">
      <c r="G564" s="13"/>
    </row>
    <row r="565" ht="24">
      <c r="G565" s="13"/>
    </row>
    <row r="566" ht="24">
      <c r="G566" s="13"/>
    </row>
    <row r="567" ht="24">
      <c r="G567" s="13"/>
    </row>
    <row r="568" ht="24">
      <c r="G568" s="13"/>
    </row>
    <row r="569" ht="24">
      <c r="G569" s="13"/>
    </row>
    <row r="570" ht="24">
      <c r="G570" s="13"/>
    </row>
    <row r="571" ht="24">
      <c r="G571" s="13"/>
    </row>
    <row r="572" ht="24">
      <c r="G572" s="13"/>
    </row>
    <row r="573" ht="24">
      <c r="G573" s="13"/>
    </row>
    <row r="574" ht="24">
      <c r="G574" s="13"/>
    </row>
    <row r="575" ht="24">
      <c r="G575" s="13"/>
    </row>
    <row r="576" ht="24">
      <c r="G576" s="13"/>
    </row>
    <row r="577" ht="24">
      <c r="G577" s="13"/>
    </row>
    <row r="578" ht="24">
      <c r="G578" s="13"/>
    </row>
    <row r="579" ht="24">
      <c r="G579" s="13"/>
    </row>
    <row r="580" ht="24">
      <c r="G580" s="13"/>
    </row>
    <row r="581" ht="24">
      <c r="G581" s="13"/>
    </row>
    <row r="582" ht="24">
      <c r="G582" s="13"/>
    </row>
    <row r="583" ht="24">
      <c r="G583" s="13"/>
    </row>
    <row r="584" ht="24">
      <c r="G584" s="13"/>
    </row>
    <row r="585" ht="24">
      <c r="G585" s="13"/>
    </row>
    <row r="586" ht="24">
      <c r="G586" s="13"/>
    </row>
    <row r="587" ht="24">
      <c r="G587" s="13"/>
    </row>
    <row r="588" ht="24">
      <c r="G588" s="13"/>
    </row>
    <row r="589" ht="24">
      <c r="G589" s="13"/>
    </row>
    <row r="590" ht="24">
      <c r="G590" s="13"/>
    </row>
    <row r="591" ht="24">
      <c r="G591" s="13"/>
    </row>
    <row r="592" ht="24">
      <c r="G592" s="13"/>
    </row>
    <row r="593" ht="24">
      <c r="G593" s="13"/>
    </row>
    <row r="594" ht="24">
      <c r="G594" s="13"/>
    </row>
    <row r="595" ht="24">
      <c r="G595" s="13"/>
    </row>
    <row r="596" ht="24">
      <c r="G596" s="13"/>
    </row>
    <row r="597" ht="24">
      <c r="G597" s="13"/>
    </row>
    <row r="598" ht="24">
      <c r="G598" s="13"/>
    </row>
    <row r="599" ht="24">
      <c r="G599" s="13"/>
    </row>
    <row r="600" ht="24">
      <c r="G600" s="13"/>
    </row>
    <row r="601" ht="24">
      <c r="G601" s="13"/>
    </row>
    <row r="602" ht="24">
      <c r="G602" s="13"/>
    </row>
    <row r="603" ht="24">
      <c r="G603" s="13"/>
    </row>
    <row r="604" ht="24">
      <c r="G604" s="13"/>
    </row>
    <row r="605" ht="24">
      <c r="G605" s="13"/>
    </row>
    <row r="606" ht="24">
      <c r="G606" s="13"/>
    </row>
    <row r="607" ht="24">
      <c r="G607" s="13"/>
    </row>
    <row r="608" ht="24">
      <c r="G608" s="13"/>
    </row>
    <row r="609" ht="24">
      <c r="G609" s="13"/>
    </row>
    <row r="610" ht="24">
      <c r="G610" s="13"/>
    </row>
    <row r="611" ht="24">
      <c r="G611" s="13"/>
    </row>
    <row r="612" ht="24">
      <c r="G612" s="13"/>
    </row>
    <row r="613" ht="24">
      <c r="G613" s="13"/>
    </row>
    <row r="614" ht="24">
      <c r="G614" s="13"/>
    </row>
    <row r="615" ht="24">
      <c r="G615" s="13"/>
    </row>
    <row r="616" ht="24">
      <c r="G616" s="13"/>
    </row>
    <row r="617" ht="24">
      <c r="G617" s="13"/>
    </row>
    <row r="618" ht="24">
      <c r="G618" s="13"/>
    </row>
    <row r="619" ht="24">
      <c r="G619" s="13"/>
    </row>
    <row r="620" ht="24">
      <c r="G620" s="13"/>
    </row>
    <row r="621" ht="24">
      <c r="G621" s="13"/>
    </row>
    <row r="622" ht="24">
      <c r="G622" s="13"/>
    </row>
    <row r="623" ht="24">
      <c r="G623" s="13"/>
    </row>
    <row r="624" ht="24">
      <c r="G624" s="13"/>
    </row>
    <row r="625" ht="24">
      <c r="G625" s="13"/>
    </row>
    <row r="626" ht="24">
      <c r="G626" s="13"/>
    </row>
    <row r="627" ht="24">
      <c r="G627" s="13"/>
    </row>
    <row r="628" ht="24">
      <c r="G628" s="13"/>
    </row>
    <row r="629" ht="24">
      <c r="G629" s="13"/>
    </row>
    <row r="630" ht="24">
      <c r="G630" s="13"/>
    </row>
    <row r="631" ht="24">
      <c r="G631" s="13"/>
    </row>
    <row r="632" ht="24">
      <c r="G632" s="13"/>
    </row>
    <row r="633" ht="24">
      <c r="G633" s="13"/>
    </row>
    <row r="634" ht="24">
      <c r="G634" s="13"/>
    </row>
    <row r="635" ht="24">
      <c r="G635" s="13"/>
    </row>
    <row r="636" ht="24">
      <c r="G636" s="13"/>
    </row>
    <row r="637" ht="24">
      <c r="G637" s="13"/>
    </row>
    <row r="638" ht="24">
      <c r="G638" s="13"/>
    </row>
    <row r="639" ht="24">
      <c r="G639" s="13"/>
    </row>
    <row r="640" ht="24">
      <c r="G640" s="13"/>
    </row>
    <row r="641" ht="24">
      <c r="G641" s="13"/>
    </row>
    <row r="642" ht="24">
      <c r="G642" s="13"/>
    </row>
    <row r="643" ht="24">
      <c r="G643" s="13"/>
    </row>
    <row r="644" ht="24">
      <c r="G644" s="13"/>
    </row>
    <row r="645" ht="24">
      <c r="G645" s="13"/>
    </row>
    <row r="646" ht="24">
      <c r="G646" s="13"/>
    </row>
    <row r="647" ht="24">
      <c r="G647" s="13"/>
    </row>
    <row r="648" ht="24">
      <c r="G648" s="13"/>
    </row>
    <row r="649" ht="24">
      <c r="G649" s="13"/>
    </row>
    <row r="650" ht="24">
      <c r="G650" s="13"/>
    </row>
    <row r="651" ht="24">
      <c r="G651" s="13"/>
    </row>
    <row r="652" ht="24">
      <c r="G652" s="13"/>
    </row>
    <row r="653" ht="24">
      <c r="G653" s="13"/>
    </row>
    <row r="654" ht="24">
      <c r="G654" s="13"/>
    </row>
    <row r="655" ht="24">
      <c r="G655" s="13"/>
    </row>
    <row r="656" ht="24">
      <c r="G656" s="13"/>
    </row>
    <row r="657" ht="24">
      <c r="G657" s="13"/>
    </row>
    <row r="658" ht="24">
      <c r="G658" s="13"/>
    </row>
    <row r="659" ht="24">
      <c r="G659" s="13"/>
    </row>
    <row r="660" ht="24">
      <c r="G660" s="13"/>
    </row>
    <row r="661" ht="24">
      <c r="G661" s="13"/>
    </row>
    <row r="662" ht="24">
      <c r="G662" s="13"/>
    </row>
    <row r="663" ht="24">
      <c r="G663" s="13"/>
    </row>
    <row r="664" ht="24">
      <c r="G664" s="13"/>
    </row>
    <row r="665" ht="24">
      <c r="G665" s="13"/>
    </row>
    <row r="666" ht="24">
      <c r="G666" s="13"/>
    </row>
    <row r="667" ht="24">
      <c r="G667" s="13"/>
    </row>
    <row r="668" ht="24">
      <c r="G668" s="13"/>
    </row>
    <row r="669" ht="24">
      <c r="G669" s="13"/>
    </row>
    <row r="670" ht="24">
      <c r="G670" s="13"/>
    </row>
    <row r="671" ht="24">
      <c r="G671" s="13"/>
    </row>
    <row r="672" ht="24">
      <c r="G672" s="13"/>
    </row>
    <row r="673" ht="24">
      <c r="G673" s="13"/>
    </row>
    <row r="674" ht="24">
      <c r="G674" s="13"/>
    </row>
    <row r="675" ht="24">
      <c r="G675" s="13"/>
    </row>
    <row r="676" ht="24">
      <c r="G676" s="13"/>
    </row>
    <row r="677" ht="24">
      <c r="G677" s="13"/>
    </row>
    <row r="678" ht="24">
      <c r="G678" s="13"/>
    </row>
    <row r="679" ht="24">
      <c r="G679" s="13"/>
    </row>
    <row r="680" ht="24">
      <c r="G680" s="13"/>
    </row>
    <row r="681" ht="24">
      <c r="G681" s="13"/>
    </row>
    <row r="682" ht="24">
      <c r="G682" s="13"/>
    </row>
    <row r="683" ht="24">
      <c r="G683" s="13"/>
    </row>
    <row r="684" ht="24">
      <c r="G684" s="13"/>
    </row>
    <row r="685" ht="24">
      <c r="G685" s="13"/>
    </row>
    <row r="686" ht="24">
      <c r="G686" s="13"/>
    </row>
    <row r="687" ht="24">
      <c r="G687" s="13"/>
    </row>
    <row r="688" ht="24">
      <c r="G688" s="13"/>
    </row>
    <row r="689" ht="24">
      <c r="G689" s="13"/>
    </row>
    <row r="690" ht="24">
      <c r="G690" s="13"/>
    </row>
    <row r="691" ht="24">
      <c r="G691" s="13"/>
    </row>
    <row r="692" ht="24">
      <c r="G692" s="13"/>
    </row>
    <row r="693" ht="24">
      <c r="G693" s="13"/>
    </row>
    <row r="694" ht="24">
      <c r="G694" s="13"/>
    </row>
    <row r="695" ht="24">
      <c r="G695" s="13"/>
    </row>
    <row r="696" ht="24">
      <c r="G696" s="13"/>
    </row>
    <row r="697" ht="24">
      <c r="G697" s="13"/>
    </row>
    <row r="698" ht="24">
      <c r="G698" s="13"/>
    </row>
    <row r="699" ht="24">
      <c r="G699" s="13"/>
    </row>
    <row r="700" ht="24">
      <c r="G700" s="13"/>
    </row>
    <row r="701" ht="24">
      <c r="G701" s="13"/>
    </row>
    <row r="702" ht="24">
      <c r="G702" s="13"/>
    </row>
    <row r="703" ht="24">
      <c r="G703" s="13"/>
    </row>
    <row r="704" ht="24">
      <c r="G704" s="13"/>
    </row>
    <row r="705" ht="24">
      <c r="G705" s="13"/>
    </row>
    <row r="706" ht="24">
      <c r="G706" s="13"/>
    </row>
    <row r="707" ht="24">
      <c r="G707" s="13"/>
    </row>
    <row r="708" ht="24">
      <c r="G708" s="13"/>
    </row>
    <row r="709" ht="24">
      <c r="G709" s="13"/>
    </row>
    <row r="710" ht="24">
      <c r="G710" s="13"/>
    </row>
    <row r="711" ht="24">
      <c r="G711" s="13"/>
    </row>
    <row r="712" ht="24">
      <c r="G712" s="13"/>
    </row>
    <row r="713" ht="24">
      <c r="G713" s="13"/>
    </row>
    <row r="714" ht="24">
      <c r="G714" s="13"/>
    </row>
    <row r="715" ht="24">
      <c r="G715" s="13"/>
    </row>
    <row r="716" ht="24">
      <c r="G716" s="13"/>
    </row>
    <row r="717" ht="24">
      <c r="G717" s="13"/>
    </row>
    <row r="718" ht="24">
      <c r="G718" s="13"/>
    </row>
    <row r="719" ht="24">
      <c r="G719" s="13"/>
    </row>
    <row r="720" ht="24">
      <c r="G720" s="13"/>
    </row>
    <row r="721" ht="24">
      <c r="G721" s="13"/>
    </row>
    <row r="722" ht="24">
      <c r="G722" s="13"/>
    </row>
    <row r="723" ht="24">
      <c r="G723" s="13"/>
    </row>
    <row r="724" ht="24">
      <c r="G724" s="13"/>
    </row>
    <row r="725" ht="24">
      <c r="G725" s="13"/>
    </row>
    <row r="726" ht="24">
      <c r="G726" s="13"/>
    </row>
    <row r="727" ht="24">
      <c r="G727" s="13"/>
    </row>
    <row r="728" ht="24">
      <c r="G728" s="13"/>
    </row>
    <row r="729" ht="24">
      <c r="G729" s="13"/>
    </row>
    <row r="730" ht="24">
      <c r="G730" s="13"/>
    </row>
    <row r="731" ht="24">
      <c r="G731" s="13"/>
    </row>
    <row r="732" ht="24">
      <c r="G732" s="13"/>
    </row>
    <row r="733" ht="24">
      <c r="G733" s="13"/>
    </row>
    <row r="734" ht="24">
      <c r="G734" s="13"/>
    </row>
    <row r="735" ht="24">
      <c r="G735" s="13"/>
    </row>
    <row r="736" ht="24">
      <c r="G736" s="13"/>
    </row>
    <row r="737" ht="24">
      <c r="G737" s="13"/>
    </row>
    <row r="738" ht="24">
      <c r="G738" s="13"/>
    </row>
    <row r="739" ht="24">
      <c r="G739" s="13"/>
    </row>
    <row r="740" ht="24">
      <c r="G740" s="13"/>
    </row>
    <row r="741" ht="24">
      <c r="G741" s="13"/>
    </row>
    <row r="742" ht="24">
      <c r="G742" s="13"/>
    </row>
    <row r="743" ht="24">
      <c r="G743" s="13"/>
    </row>
    <row r="744" ht="24">
      <c r="G744" s="13"/>
    </row>
    <row r="745" ht="24">
      <c r="G745" s="13"/>
    </row>
    <row r="746" ht="24">
      <c r="G746" s="13"/>
    </row>
    <row r="747" ht="24">
      <c r="G747" s="13"/>
    </row>
    <row r="748" ht="24">
      <c r="G748" s="13"/>
    </row>
    <row r="749" ht="24">
      <c r="G749" s="13"/>
    </row>
    <row r="750" ht="24">
      <c r="G750" s="13"/>
    </row>
    <row r="751" ht="24">
      <c r="G751" s="13"/>
    </row>
    <row r="752" ht="24">
      <c r="G752" s="13"/>
    </row>
    <row r="753" ht="24">
      <c r="G753" s="13"/>
    </row>
    <row r="754" ht="24">
      <c r="G754" s="13"/>
    </row>
    <row r="755" ht="24">
      <c r="G755" s="13"/>
    </row>
    <row r="756" ht="24">
      <c r="G756" s="13"/>
    </row>
    <row r="757" ht="24">
      <c r="G757" s="13"/>
    </row>
    <row r="758" ht="24">
      <c r="G758" s="13"/>
    </row>
    <row r="759" ht="24">
      <c r="G759" s="13"/>
    </row>
    <row r="760" ht="24">
      <c r="G760" s="13"/>
    </row>
    <row r="761" ht="24">
      <c r="G761" s="13"/>
    </row>
    <row r="762" ht="24">
      <c r="G762" s="13"/>
    </row>
    <row r="763" ht="24">
      <c r="G763" s="13"/>
    </row>
    <row r="764" ht="24">
      <c r="G764" s="13"/>
    </row>
    <row r="765" ht="24">
      <c r="G765" s="13"/>
    </row>
    <row r="766" ht="24">
      <c r="G766" s="13"/>
    </row>
    <row r="767" ht="24">
      <c r="G767" s="13"/>
    </row>
    <row r="768" ht="24">
      <c r="G768" s="13"/>
    </row>
    <row r="769" ht="24">
      <c r="G769" s="13"/>
    </row>
    <row r="770" ht="24">
      <c r="G770" s="13"/>
    </row>
    <row r="771" ht="24">
      <c r="G771" s="13"/>
    </row>
    <row r="772" ht="24">
      <c r="G772" s="13"/>
    </row>
    <row r="773" ht="24">
      <c r="G773" s="13"/>
    </row>
    <row r="774" ht="24">
      <c r="G774" s="13"/>
    </row>
    <row r="775" ht="24">
      <c r="G775" s="13"/>
    </row>
    <row r="776" ht="24">
      <c r="G776" s="13"/>
    </row>
    <row r="777" ht="24">
      <c r="G777" s="13"/>
    </row>
    <row r="778" ht="24">
      <c r="G778" s="13"/>
    </row>
    <row r="779" ht="24">
      <c r="G779" s="13"/>
    </row>
    <row r="780" ht="24">
      <c r="G780" s="13"/>
    </row>
    <row r="781" ht="24">
      <c r="G781" s="13"/>
    </row>
    <row r="782" ht="24">
      <c r="G782" s="13"/>
    </row>
    <row r="783" ht="24">
      <c r="G783" s="13"/>
    </row>
    <row r="784" ht="24">
      <c r="G784" s="13"/>
    </row>
    <row r="785" ht="24">
      <c r="G785" s="13"/>
    </row>
    <row r="786" ht="24">
      <c r="G786" s="13"/>
    </row>
    <row r="787" ht="24">
      <c r="G787" s="13"/>
    </row>
    <row r="788" ht="24">
      <c r="G788" s="13"/>
    </row>
    <row r="789" ht="24">
      <c r="G789" s="13"/>
    </row>
    <row r="790" ht="24">
      <c r="G790" s="13"/>
    </row>
    <row r="791" ht="24">
      <c r="G791" s="13"/>
    </row>
    <row r="792" ht="24">
      <c r="G792" s="13"/>
    </row>
    <row r="793" ht="24">
      <c r="G793" s="13"/>
    </row>
    <row r="794" ht="24">
      <c r="G794" s="13"/>
    </row>
    <row r="795" ht="24">
      <c r="G795" s="13"/>
    </row>
    <row r="796" ht="24">
      <c r="G796" s="13"/>
    </row>
    <row r="797" ht="24">
      <c r="G797" s="13"/>
    </row>
    <row r="798" ht="24">
      <c r="G798" s="13"/>
    </row>
    <row r="799" ht="24">
      <c r="G799" s="13"/>
    </row>
    <row r="800" ht="24">
      <c r="G800" s="13"/>
    </row>
    <row r="801" ht="24">
      <c r="G801" s="13"/>
    </row>
    <row r="802" ht="24">
      <c r="G802" s="13"/>
    </row>
    <row r="803" ht="24">
      <c r="G803" s="13"/>
    </row>
    <row r="804" ht="24">
      <c r="G804" s="13"/>
    </row>
    <row r="805" ht="24">
      <c r="G805" s="13"/>
    </row>
    <row r="806" ht="24">
      <c r="G806" s="13"/>
    </row>
    <row r="807" ht="24">
      <c r="G807" s="13"/>
    </row>
    <row r="808" ht="24">
      <c r="G808" s="13"/>
    </row>
    <row r="809" ht="24">
      <c r="G809" s="13"/>
    </row>
    <row r="810" ht="24">
      <c r="G810" s="13"/>
    </row>
    <row r="811" ht="24">
      <c r="G811" s="13"/>
    </row>
    <row r="812" ht="24">
      <c r="G812" s="13"/>
    </row>
    <row r="813" ht="24">
      <c r="G813" s="13"/>
    </row>
    <row r="814" ht="24">
      <c r="G814" s="13"/>
    </row>
    <row r="815" ht="24">
      <c r="G815" s="13"/>
    </row>
    <row r="816" ht="24">
      <c r="G816" s="13"/>
    </row>
    <row r="817" ht="24">
      <c r="G817" s="13"/>
    </row>
    <row r="818" ht="24">
      <c r="G818" s="13"/>
    </row>
    <row r="819" ht="24">
      <c r="G819" s="13"/>
    </row>
    <row r="820" ht="24">
      <c r="G820" s="13"/>
    </row>
    <row r="821" ht="24">
      <c r="G821" s="13"/>
    </row>
    <row r="822" ht="24">
      <c r="G822" s="13"/>
    </row>
    <row r="823" ht="24">
      <c r="G823" s="13"/>
    </row>
    <row r="824" ht="24">
      <c r="G824" s="13"/>
    </row>
    <row r="825" ht="24">
      <c r="G825" s="13"/>
    </row>
    <row r="826" ht="24">
      <c r="G826" s="13"/>
    </row>
    <row r="827" ht="24">
      <c r="G827" s="13"/>
    </row>
    <row r="828" ht="24">
      <c r="G828" s="13"/>
    </row>
    <row r="829" ht="24">
      <c r="G829" s="13"/>
    </row>
    <row r="830" ht="24">
      <c r="G830" s="13"/>
    </row>
    <row r="831" ht="24">
      <c r="G831" s="13"/>
    </row>
    <row r="832" ht="24">
      <c r="G832" s="13"/>
    </row>
    <row r="833" ht="24">
      <c r="G833" s="13"/>
    </row>
    <row r="834" ht="24">
      <c r="G834" s="13"/>
    </row>
    <row r="835" ht="24">
      <c r="G835" s="13"/>
    </row>
    <row r="836" ht="24">
      <c r="G836" s="13"/>
    </row>
    <row r="837" ht="24">
      <c r="G837" s="13"/>
    </row>
    <row r="838" ht="24">
      <c r="G838" s="13"/>
    </row>
    <row r="839" ht="24">
      <c r="G839" s="13"/>
    </row>
    <row r="840" ht="24">
      <c r="G840" s="13"/>
    </row>
    <row r="841" ht="24">
      <c r="G841" s="13"/>
    </row>
    <row r="842" ht="24">
      <c r="G842" s="13"/>
    </row>
    <row r="843" ht="24">
      <c r="G843" s="13"/>
    </row>
    <row r="844" ht="24">
      <c r="G844" s="13"/>
    </row>
    <row r="845" ht="24">
      <c r="G845" s="13"/>
    </row>
    <row r="846" ht="24">
      <c r="G846" s="13"/>
    </row>
    <row r="847" ht="24">
      <c r="G847" s="13"/>
    </row>
    <row r="848" ht="24">
      <c r="G848" s="13"/>
    </row>
    <row r="849" ht="24">
      <c r="G849" s="13"/>
    </row>
    <row r="850" ht="24">
      <c r="G850" s="13"/>
    </row>
    <row r="851" ht="24">
      <c r="G851" s="13"/>
    </row>
    <row r="852" ht="24">
      <c r="G852" s="13"/>
    </row>
    <row r="853" ht="24">
      <c r="G853" s="13"/>
    </row>
    <row r="854" ht="24">
      <c r="G854" s="13"/>
    </row>
    <row r="855" ht="24">
      <c r="G855" s="13"/>
    </row>
    <row r="856" ht="24">
      <c r="G856" s="13"/>
    </row>
    <row r="857" ht="24">
      <c r="G857" s="13"/>
    </row>
    <row r="858" ht="24">
      <c r="G858" s="13"/>
    </row>
    <row r="859" ht="24">
      <c r="G859" s="13"/>
    </row>
    <row r="860" ht="24">
      <c r="G860" s="13"/>
    </row>
    <row r="861" ht="24">
      <c r="G861" s="13"/>
    </row>
    <row r="862" ht="24">
      <c r="G862" s="13"/>
    </row>
    <row r="863" ht="24">
      <c r="G863" s="13"/>
    </row>
    <row r="864" ht="24">
      <c r="G864" s="13"/>
    </row>
    <row r="865" ht="24">
      <c r="G865" s="13"/>
    </row>
    <row r="866" ht="24">
      <c r="G866" s="13"/>
    </row>
    <row r="867" ht="24">
      <c r="G867" s="13"/>
    </row>
    <row r="868" ht="24">
      <c r="G868" s="13"/>
    </row>
    <row r="869" ht="24">
      <c r="G869" s="13"/>
    </row>
    <row r="870" ht="24">
      <c r="G870" s="13"/>
    </row>
    <row r="871" ht="24">
      <c r="G871" s="13"/>
    </row>
    <row r="872" ht="24">
      <c r="G872" s="13"/>
    </row>
    <row r="873" ht="24">
      <c r="G873" s="13"/>
    </row>
    <row r="874" ht="24">
      <c r="G874" s="13"/>
    </row>
    <row r="875" ht="24">
      <c r="G875" s="13"/>
    </row>
    <row r="876" ht="24">
      <c r="G876" s="13"/>
    </row>
    <row r="877" ht="24">
      <c r="G877" s="13"/>
    </row>
    <row r="878" ht="24">
      <c r="G878" s="13"/>
    </row>
    <row r="879" ht="24">
      <c r="G879" s="13"/>
    </row>
    <row r="880" ht="24">
      <c r="G880" s="13"/>
    </row>
    <row r="881" ht="24">
      <c r="G881" s="13"/>
    </row>
    <row r="882" ht="24">
      <c r="G882" s="13"/>
    </row>
    <row r="883" ht="24">
      <c r="G883" s="13"/>
    </row>
    <row r="884" ht="24">
      <c r="G884" s="13"/>
    </row>
    <row r="885" ht="24">
      <c r="G885" s="13"/>
    </row>
    <row r="886" ht="24">
      <c r="G886" s="13"/>
    </row>
    <row r="887" ht="24">
      <c r="G887" s="13"/>
    </row>
    <row r="888" ht="24">
      <c r="G888" s="13"/>
    </row>
    <row r="889" ht="24">
      <c r="G889" s="13"/>
    </row>
    <row r="890" ht="24">
      <c r="G890" s="13"/>
    </row>
    <row r="891" ht="24">
      <c r="G891" s="13"/>
    </row>
    <row r="892" ht="24">
      <c r="G892" s="13"/>
    </row>
    <row r="893" ht="24">
      <c r="G893" s="13"/>
    </row>
    <row r="894" ht="24">
      <c r="G894" s="13"/>
    </row>
    <row r="895" ht="24">
      <c r="G895" s="13"/>
    </row>
    <row r="896" ht="24">
      <c r="G896" s="13"/>
    </row>
    <row r="897" ht="24">
      <c r="G897" s="13"/>
    </row>
    <row r="898" ht="24">
      <c r="G898" s="13"/>
    </row>
    <row r="899" ht="24">
      <c r="G899" s="13"/>
    </row>
    <row r="900" ht="24">
      <c r="G900" s="13"/>
    </row>
    <row r="901" ht="24">
      <c r="G901" s="13"/>
    </row>
    <row r="902" ht="24">
      <c r="G902" s="13"/>
    </row>
    <row r="903" ht="24">
      <c r="G903" s="13"/>
    </row>
    <row r="904" ht="24">
      <c r="G904" s="13"/>
    </row>
    <row r="905" ht="24">
      <c r="G905" s="13"/>
    </row>
    <row r="906" ht="24">
      <c r="G906" s="13"/>
    </row>
    <row r="907" ht="24">
      <c r="G907" s="13"/>
    </row>
    <row r="908" ht="24">
      <c r="G908" s="13"/>
    </row>
    <row r="909" ht="24">
      <c r="G909" s="13"/>
    </row>
    <row r="910" ht="24">
      <c r="G910" s="13"/>
    </row>
    <row r="911" ht="24">
      <c r="G911" s="13"/>
    </row>
    <row r="912" ht="24">
      <c r="G912" s="13"/>
    </row>
    <row r="913" ht="24">
      <c r="G913" s="13"/>
    </row>
    <row r="914" ht="24">
      <c r="G914" s="13"/>
    </row>
    <row r="915" ht="24">
      <c r="G915" s="13"/>
    </row>
    <row r="916" ht="24">
      <c r="G916" s="13"/>
    </row>
    <row r="917" ht="24">
      <c r="G917" s="13"/>
    </row>
    <row r="918" ht="24">
      <c r="G918" s="13"/>
    </row>
    <row r="919" ht="24">
      <c r="G919" s="13"/>
    </row>
    <row r="920" ht="24">
      <c r="G920" s="13"/>
    </row>
    <row r="921" ht="24">
      <c r="G921" s="13"/>
    </row>
    <row r="922" ht="24">
      <c r="G922" s="13"/>
    </row>
    <row r="923" ht="24">
      <c r="G923" s="13"/>
    </row>
    <row r="924" ht="24">
      <c r="G924" s="13"/>
    </row>
    <row r="925" ht="24">
      <c r="G925" s="13"/>
    </row>
    <row r="926" ht="24">
      <c r="G926" s="13"/>
    </row>
    <row r="927" ht="24">
      <c r="G927" s="13"/>
    </row>
    <row r="928" ht="24">
      <c r="G928" s="13"/>
    </row>
    <row r="929" ht="24">
      <c r="G929" s="13"/>
    </row>
    <row r="930" ht="24">
      <c r="G930" s="13"/>
    </row>
    <row r="931" ht="24">
      <c r="G931" s="13"/>
    </row>
    <row r="932" ht="24">
      <c r="G932" s="13"/>
    </row>
    <row r="933" ht="24">
      <c r="G933" s="13"/>
    </row>
    <row r="934" ht="24">
      <c r="G934" s="13"/>
    </row>
    <row r="935" ht="24">
      <c r="G935" s="13"/>
    </row>
    <row r="936" ht="24">
      <c r="G936" s="13"/>
    </row>
    <row r="937" ht="24">
      <c r="G937" s="13"/>
    </row>
    <row r="938" ht="24">
      <c r="G938" s="13"/>
    </row>
    <row r="939" ht="24">
      <c r="G939" s="13"/>
    </row>
    <row r="940" ht="24">
      <c r="G940" s="13"/>
    </row>
    <row r="941" ht="24">
      <c r="G941" s="13"/>
    </row>
    <row r="942" ht="24">
      <c r="G942" s="13"/>
    </row>
    <row r="943" ht="24">
      <c r="G943" s="13"/>
    </row>
    <row r="944" ht="24">
      <c r="G944" s="13"/>
    </row>
    <row r="945" ht="24">
      <c r="G945" s="13"/>
    </row>
    <row r="946" ht="24">
      <c r="G946" s="13"/>
    </row>
    <row r="947" ht="24">
      <c r="G947" s="13"/>
    </row>
    <row r="948" ht="24">
      <c r="G948" s="13"/>
    </row>
    <row r="949" ht="24">
      <c r="G949" s="13"/>
    </row>
    <row r="950" ht="24">
      <c r="G950" s="13"/>
    </row>
    <row r="951" ht="24">
      <c r="G951" s="13"/>
    </row>
    <row r="952" ht="24">
      <c r="G952" s="13"/>
    </row>
    <row r="953" ht="24">
      <c r="G953" s="13"/>
    </row>
    <row r="954" ht="24">
      <c r="G954" s="13"/>
    </row>
    <row r="955" ht="24">
      <c r="G955" s="13"/>
    </row>
    <row r="956" ht="24">
      <c r="G956" s="13"/>
    </row>
    <row r="957" ht="24">
      <c r="G957" s="13"/>
    </row>
    <row r="958" ht="24">
      <c r="G958" s="13"/>
    </row>
    <row r="959" ht="24">
      <c r="G959" s="13"/>
    </row>
    <row r="960" ht="24">
      <c r="G960" s="13"/>
    </row>
    <row r="961" ht="24">
      <c r="G961" s="13"/>
    </row>
    <row r="962" ht="24">
      <c r="G962" s="13"/>
    </row>
    <row r="963" ht="24">
      <c r="G963" s="13"/>
    </row>
    <row r="964" ht="24">
      <c r="G964" s="13"/>
    </row>
    <row r="965" ht="24">
      <c r="G965" s="13"/>
    </row>
    <row r="966" ht="24">
      <c r="G966" s="13"/>
    </row>
    <row r="967" ht="24">
      <c r="G967" s="13"/>
    </row>
    <row r="968" ht="24">
      <c r="G968" s="13"/>
    </row>
    <row r="969" ht="24">
      <c r="G969" s="13"/>
    </row>
    <row r="970" ht="24">
      <c r="G970" s="13"/>
    </row>
    <row r="971" ht="24">
      <c r="G971" s="13"/>
    </row>
    <row r="972" ht="24">
      <c r="G972" s="13"/>
    </row>
    <row r="973" ht="24">
      <c r="G973" s="13"/>
    </row>
    <row r="974" ht="24">
      <c r="G974" s="13"/>
    </row>
    <row r="975" ht="24">
      <c r="G975" s="13"/>
    </row>
    <row r="976" ht="24">
      <c r="G976" s="13"/>
    </row>
    <row r="977" ht="24">
      <c r="G977" s="13"/>
    </row>
    <row r="978" ht="24">
      <c r="G978" s="13"/>
    </row>
    <row r="979" ht="24">
      <c r="G979" s="13"/>
    </row>
    <row r="980" ht="24">
      <c r="G980" s="13"/>
    </row>
    <row r="981" ht="24">
      <c r="G981" s="13"/>
    </row>
    <row r="982" ht="24">
      <c r="G982" s="13"/>
    </row>
    <row r="983" ht="24">
      <c r="G983" s="13"/>
    </row>
    <row r="984" ht="24">
      <c r="G984" s="13"/>
    </row>
    <row r="985" ht="24">
      <c r="G985" s="13"/>
    </row>
    <row r="986" ht="24">
      <c r="G986" s="13"/>
    </row>
    <row r="987" ht="24">
      <c r="G987" s="13"/>
    </row>
    <row r="988" ht="24">
      <c r="G988" s="13"/>
    </row>
    <row r="989" ht="24">
      <c r="G989" s="13"/>
    </row>
    <row r="990" ht="24">
      <c r="G990" s="13"/>
    </row>
    <row r="991" ht="24">
      <c r="G991" s="13"/>
    </row>
    <row r="992" ht="24">
      <c r="G992" s="13"/>
    </row>
    <row r="993" ht="24">
      <c r="G993" s="13"/>
    </row>
    <row r="994" ht="24">
      <c r="G994" s="13"/>
    </row>
    <row r="995" ht="24">
      <c r="G995" s="13"/>
    </row>
    <row r="996" ht="24">
      <c r="G996" s="13"/>
    </row>
    <row r="997" ht="24">
      <c r="G997" s="13"/>
    </row>
    <row r="998" ht="24">
      <c r="G998" s="13"/>
    </row>
    <row r="999" ht="24">
      <c r="G999" s="13"/>
    </row>
    <row r="1000" ht="24">
      <c r="G1000" s="13"/>
    </row>
    <row r="1001" ht="24">
      <c r="G1001" s="13"/>
    </row>
    <row r="1002" ht="24">
      <c r="G1002" s="13"/>
    </row>
    <row r="1003" ht="24">
      <c r="G1003" s="13"/>
    </row>
    <row r="1004" ht="24">
      <c r="G1004" s="13"/>
    </row>
    <row r="1005" ht="24">
      <c r="G1005" s="13"/>
    </row>
    <row r="1006" ht="24">
      <c r="G1006" s="13"/>
    </row>
    <row r="1007" ht="24">
      <c r="G1007" s="13"/>
    </row>
    <row r="1008" ht="24">
      <c r="G1008" s="13"/>
    </row>
    <row r="1009" ht="24">
      <c r="G1009" s="13"/>
    </row>
    <row r="1010" ht="24">
      <c r="G1010" s="13"/>
    </row>
    <row r="1011" ht="24">
      <c r="G1011" s="13"/>
    </row>
    <row r="1012" ht="24">
      <c r="G1012" s="13"/>
    </row>
    <row r="1013" ht="24">
      <c r="G1013" s="13"/>
    </row>
    <row r="1014" ht="24">
      <c r="G1014" s="13"/>
    </row>
    <row r="1015" ht="24">
      <c r="G1015" s="13"/>
    </row>
    <row r="1016" ht="24">
      <c r="G1016" s="13"/>
    </row>
    <row r="1017" ht="24">
      <c r="G1017" s="13"/>
    </row>
    <row r="1018" ht="24">
      <c r="G1018" s="13"/>
    </row>
    <row r="1019" ht="24">
      <c r="G1019" s="13"/>
    </row>
    <row r="1020" ht="24">
      <c r="G1020" s="13"/>
    </row>
    <row r="1021" ht="24">
      <c r="G1021" s="13"/>
    </row>
    <row r="1022" ht="24">
      <c r="G1022" s="13"/>
    </row>
    <row r="1023" ht="24">
      <c r="G1023" s="13"/>
    </row>
    <row r="1024" ht="24">
      <c r="G1024" s="13"/>
    </row>
    <row r="1025" ht="24">
      <c r="G1025" s="13"/>
    </row>
    <row r="1026" ht="24">
      <c r="G1026" s="13"/>
    </row>
    <row r="1027" ht="24">
      <c r="G1027" s="13"/>
    </row>
    <row r="1028" ht="24">
      <c r="G1028" s="13"/>
    </row>
    <row r="1029" ht="24">
      <c r="G1029" s="13"/>
    </row>
    <row r="1030" ht="24">
      <c r="G1030" s="13"/>
    </row>
    <row r="1031" ht="24">
      <c r="G1031" s="13"/>
    </row>
    <row r="1032" ht="24">
      <c r="G1032" s="13"/>
    </row>
    <row r="1033" ht="24">
      <c r="G1033" s="13"/>
    </row>
    <row r="1034" ht="24">
      <c r="G1034" s="13"/>
    </row>
    <row r="1035" ht="24">
      <c r="G1035" s="13"/>
    </row>
    <row r="1036" ht="24">
      <c r="G1036" s="13"/>
    </row>
    <row r="1037" ht="24">
      <c r="G1037" s="13"/>
    </row>
    <row r="1038" ht="24">
      <c r="G1038" s="13"/>
    </row>
    <row r="1039" ht="24">
      <c r="G1039" s="13"/>
    </row>
    <row r="1040" ht="24">
      <c r="G1040" s="13"/>
    </row>
    <row r="1041" ht="24">
      <c r="G1041" s="13"/>
    </row>
    <row r="1042" ht="24">
      <c r="G1042" s="13"/>
    </row>
    <row r="1043" ht="24">
      <c r="G1043" s="13"/>
    </row>
    <row r="1044" ht="24">
      <c r="G1044" s="13"/>
    </row>
    <row r="1045" ht="24">
      <c r="G1045" s="13"/>
    </row>
    <row r="1046" ht="24">
      <c r="G1046" s="13"/>
    </row>
    <row r="1047" ht="24">
      <c r="G1047" s="13"/>
    </row>
    <row r="1048" ht="24">
      <c r="G1048" s="13"/>
    </row>
    <row r="1049" ht="24">
      <c r="G1049" s="13"/>
    </row>
    <row r="1050" ht="24">
      <c r="G1050" s="13"/>
    </row>
    <row r="1051" ht="24">
      <c r="G1051" s="13"/>
    </row>
    <row r="1052" ht="24">
      <c r="G1052" s="13"/>
    </row>
    <row r="1053" ht="24">
      <c r="G1053" s="13"/>
    </row>
    <row r="1054" ht="24">
      <c r="G1054" s="13"/>
    </row>
    <row r="1055" ht="24">
      <c r="G1055" s="13"/>
    </row>
    <row r="1056" ht="24">
      <c r="G1056" s="13"/>
    </row>
    <row r="1057" ht="24">
      <c r="G1057" s="13"/>
    </row>
    <row r="1058" ht="24">
      <c r="G1058" s="13"/>
    </row>
    <row r="1059" ht="24">
      <c r="G1059" s="13"/>
    </row>
    <row r="1060" ht="24">
      <c r="G1060" s="13"/>
    </row>
    <row r="1061" ht="24">
      <c r="G1061" s="13"/>
    </row>
    <row r="1062" ht="24">
      <c r="G1062" s="13"/>
    </row>
    <row r="1063" ht="24">
      <c r="G1063" s="13"/>
    </row>
    <row r="1064" ht="24">
      <c r="G1064" s="13"/>
    </row>
    <row r="1065" ht="24">
      <c r="G1065" s="13"/>
    </row>
    <row r="1066" ht="24">
      <c r="G1066" s="13"/>
    </row>
    <row r="1067" ht="24">
      <c r="G1067" s="13"/>
    </row>
    <row r="1068" ht="24">
      <c r="G1068" s="13"/>
    </row>
    <row r="1069" ht="24">
      <c r="G1069" s="13"/>
    </row>
    <row r="1070" ht="24">
      <c r="G1070" s="13"/>
    </row>
    <row r="1071" ht="24">
      <c r="G1071" s="13"/>
    </row>
    <row r="1072" ht="24">
      <c r="G1072" s="13"/>
    </row>
    <row r="1073" ht="24">
      <c r="G1073" s="13"/>
    </row>
    <row r="1074" ht="24">
      <c r="G1074" s="13"/>
    </row>
    <row r="1075" ht="24">
      <c r="G1075" s="13"/>
    </row>
    <row r="1076" ht="24">
      <c r="G1076" s="13"/>
    </row>
    <row r="1077" ht="24">
      <c r="G1077" s="13"/>
    </row>
    <row r="1078" ht="24">
      <c r="G1078" s="13"/>
    </row>
    <row r="1079" ht="24">
      <c r="G1079" s="13"/>
    </row>
    <row r="1080" ht="24">
      <c r="G1080" s="13"/>
    </row>
    <row r="1081" ht="24">
      <c r="G1081" s="13"/>
    </row>
    <row r="1082" ht="24">
      <c r="G1082" s="13"/>
    </row>
    <row r="1083" ht="24">
      <c r="G1083" s="13"/>
    </row>
    <row r="1084" ht="24">
      <c r="G1084" s="13"/>
    </row>
    <row r="1085" ht="24">
      <c r="G1085" s="13"/>
    </row>
    <row r="1086" ht="24">
      <c r="G1086" s="13"/>
    </row>
    <row r="1087" ht="24">
      <c r="G1087" s="13"/>
    </row>
    <row r="1088" ht="24">
      <c r="G1088" s="13"/>
    </row>
    <row r="1089" ht="24">
      <c r="G1089" s="13"/>
    </row>
    <row r="1090" ht="24">
      <c r="G1090" s="13"/>
    </row>
    <row r="1091" ht="24">
      <c r="G1091" s="13"/>
    </row>
    <row r="1092" ht="24">
      <c r="G1092" s="13"/>
    </row>
    <row r="1093" ht="24">
      <c r="G1093" s="13"/>
    </row>
    <row r="1094" ht="24">
      <c r="G1094" s="13"/>
    </row>
    <row r="1095" ht="24">
      <c r="G1095" s="13"/>
    </row>
    <row r="1096" ht="24">
      <c r="G1096" s="13"/>
    </row>
    <row r="1097" ht="24">
      <c r="G1097" s="13"/>
    </row>
    <row r="1098" ht="24">
      <c r="G1098" s="13"/>
    </row>
    <row r="1099" ht="24">
      <c r="G1099" s="13"/>
    </row>
    <row r="1100" ht="24">
      <c r="G1100" s="13"/>
    </row>
    <row r="1101" ht="24">
      <c r="G1101" s="13"/>
    </row>
    <row r="1102" ht="24">
      <c r="G1102" s="13"/>
    </row>
    <row r="1103" ht="24">
      <c r="G1103" s="13"/>
    </row>
    <row r="1104" ht="24">
      <c r="G1104" s="13"/>
    </row>
    <row r="1105" ht="24">
      <c r="G1105" s="13"/>
    </row>
    <row r="1106" ht="24">
      <c r="G1106" s="13"/>
    </row>
    <row r="1107" ht="24">
      <c r="G1107" s="13"/>
    </row>
    <row r="1108" ht="24">
      <c r="G1108" s="13"/>
    </row>
    <row r="1109" ht="24">
      <c r="G1109" s="13"/>
    </row>
    <row r="1110" ht="24">
      <c r="G1110" s="13"/>
    </row>
    <row r="1111" ht="24">
      <c r="G1111" s="13"/>
    </row>
    <row r="1112" ht="24">
      <c r="G1112" s="13"/>
    </row>
    <row r="1113" ht="24">
      <c r="G1113" s="13"/>
    </row>
    <row r="1114" ht="24">
      <c r="G1114" s="13"/>
    </row>
    <row r="1115" ht="24">
      <c r="G1115" s="13"/>
    </row>
    <row r="1116" ht="24">
      <c r="G1116" s="13"/>
    </row>
    <row r="1117" ht="24">
      <c r="G1117" s="13"/>
    </row>
    <row r="1118" ht="24">
      <c r="G1118" s="13"/>
    </row>
    <row r="1119" ht="24">
      <c r="G1119" s="13"/>
    </row>
    <row r="1120" ht="24">
      <c r="G1120" s="13"/>
    </row>
    <row r="1121" ht="24">
      <c r="G1121" s="13"/>
    </row>
    <row r="1122" ht="24">
      <c r="G1122" s="13"/>
    </row>
    <row r="1123" ht="24">
      <c r="G1123" s="13"/>
    </row>
    <row r="1124" ht="24">
      <c r="G1124" s="13"/>
    </row>
    <row r="1125" ht="24">
      <c r="G1125" s="13"/>
    </row>
    <row r="1126" ht="24">
      <c r="G1126" s="13"/>
    </row>
    <row r="1127" ht="24">
      <c r="G1127" s="13"/>
    </row>
    <row r="1128" ht="24">
      <c r="G1128" s="13"/>
    </row>
    <row r="1129" ht="24">
      <c r="G1129" s="13"/>
    </row>
    <row r="1130" ht="24">
      <c r="G1130" s="13"/>
    </row>
    <row r="1131" ht="24">
      <c r="G1131" s="13"/>
    </row>
    <row r="1132" ht="24">
      <c r="G1132" s="13"/>
    </row>
    <row r="1133" ht="24">
      <c r="G1133" s="13"/>
    </row>
    <row r="1134" ht="24">
      <c r="G1134" s="13"/>
    </row>
    <row r="1135" ht="24">
      <c r="G1135" s="13"/>
    </row>
    <row r="1136" ht="24">
      <c r="G1136" s="13"/>
    </row>
    <row r="1137" ht="24">
      <c r="G1137" s="13"/>
    </row>
    <row r="1138" ht="24">
      <c r="G1138" s="13"/>
    </row>
    <row r="1139" ht="24">
      <c r="G1139" s="13"/>
    </row>
    <row r="1140" ht="24">
      <c r="G1140" s="13"/>
    </row>
    <row r="1141" ht="24">
      <c r="G1141" s="13"/>
    </row>
    <row r="1142" ht="24">
      <c r="G1142" s="13"/>
    </row>
    <row r="1143" ht="24">
      <c r="G1143" s="13"/>
    </row>
    <row r="1144" ht="24">
      <c r="G1144" s="13"/>
    </row>
    <row r="1145" ht="24">
      <c r="G1145" s="13"/>
    </row>
    <row r="1146" ht="24">
      <c r="G1146" s="13"/>
    </row>
    <row r="1147" ht="24">
      <c r="G1147" s="13"/>
    </row>
    <row r="1148" ht="24">
      <c r="G1148" s="13"/>
    </row>
    <row r="1149" ht="24">
      <c r="G1149" s="13"/>
    </row>
    <row r="1150" ht="24">
      <c r="G1150" s="13"/>
    </row>
    <row r="1151" ht="24">
      <c r="G1151" s="13"/>
    </row>
    <row r="1152" ht="24">
      <c r="G1152" s="13"/>
    </row>
    <row r="1153" ht="24">
      <c r="G1153" s="13"/>
    </row>
    <row r="1154" ht="24">
      <c r="G1154" s="13"/>
    </row>
    <row r="1155" ht="24">
      <c r="G1155" s="13"/>
    </row>
    <row r="1156" ht="24">
      <c r="G1156" s="13"/>
    </row>
    <row r="1157" ht="24">
      <c r="G1157" s="13"/>
    </row>
    <row r="1158" ht="24">
      <c r="G1158" s="13"/>
    </row>
    <row r="1159" ht="24">
      <c r="G1159" s="13"/>
    </row>
    <row r="1160" ht="24">
      <c r="G1160" s="13"/>
    </row>
    <row r="1161" ht="24">
      <c r="G1161" s="13"/>
    </row>
    <row r="1162" ht="24">
      <c r="G1162" s="13"/>
    </row>
    <row r="1163" ht="24">
      <c r="G1163" s="13"/>
    </row>
    <row r="1164" ht="24">
      <c r="G1164" s="13"/>
    </row>
    <row r="1165" ht="24">
      <c r="G1165" s="13"/>
    </row>
    <row r="1166" ht="24">
      <c r="G1166" s="13"/>
    </row>
    <row r="1167" ht="24">
      <c r="G1167" s="13"/>
    </row>
    <row r="1168" ht="24">
      <c r="G1168" s="13"/>
    </row>
    <row r="1169" ht="24">
      <c r="G1169" s="13"/>
    </row>
    <row r="1170" ht="24">
      <c r="G1170" s="13"/>
    </row>
    <row r="1171" ht="24">
      <c r="G1171" s="13"/>
    </row>
    <row r="1172" ht="24">
      <c r="G1172" s="13"/>
    </row>
    <row r="1173" ht="24">
      <c r="G1173" s="13"/>
    </row>
    <row r="1174" ht="24">
      <c r="G1174" s="13"/>
    </row>
    <row r="1175" ht="24">
      <c r="G1175" s="13"/>
    </row>
    <row r="1176" ht="24">
      <c r="G1176" s="13"/>
    </row>
    <row r="1177" ht="24">
      <c r="G1177" s="13"/>
    </row>
    <row r="1178" ht="24">
      <c r="G1178" s="13"/>
    </row>
    <row r="1179" ht="24">
      <c r="G1179" s="13"/>
    </row>
    <row r="1180" ht="24">
      <c r="G1180" s="13"/>
    </row>
    <row r="1181" ht="24">
      <c r="G1181" s="13"/>
    </row>
    <row r="1182" ht="24">
      <c r="G1182" s="13"/>
    </row>
    <row r="1183" ht="24">
      <c r="G1183" s="13"/>
    </row>
    <row r="1184" ht="24">
      <c r="G1184" s="13"/>
    </row>
    <row r="1185" ht="24">
      <c r="G1185" s="13"/>
    </row>
    <row r="1186" ht="24">
      <c r="G1186" s="13"/>
    </row>
    <row r="1187" ht="24">
      <c r="G1187" s="13"/>
    </row>
    <row r="1188" ht="24">
      <c r="G1188" s="13"/>
    </row>
    <row r="1189" ht="24">
      <c r="G1189" s="13"/>
    </row>
    <row r="1190" ht="24">
      <c r="G1190" s="13"/>
    </row>
    <row r="1191" ht="24">
      <c r="G1191" s="13"/>
    </row>
    <row r="1192" ht="24">
      <c r="G1192" s="13"/>
    </row>
    <row r="1193" ht="24">
      <c r="G1193" s="13"/>
    </row>
    <row r="1194" ht="24">
      <c r="G1194" s="13"/>
    </row>
    <row r="1195" ht="24">
      <c r="G1195" s="13"/>
    </row>
    <row r="1196" ht="24">
      <c r="G1196" s="13"/>
    </row>
    <row r="1197" ht="24">
      <c r="G1197" s="13"/>
    </row>
    <row r="1198" ht="24">
      <c r="G1198" s="13"/>
    </row>
    <row r="1199" ht="24">
      <c r="G1199" s="13"/>
    </row>
    <row r="1200" ht="24">
      <c r="G1200" s="13"/>
    </row>
    <row r="1201" ht="24">
      <c r="G1201" s="13"/>
    </row>
    <row r="1202" ht="24">
      <c r="G1202" s="13"/>
    </row>
    <row r="1203" ht="24">
      <c r="G1203" s="13"/>
    </row>
    <row r="1204" ht="24">
      <c r="G1204" s="13"/>
    </row>
    <row r="1205" ht="24">
      <c r="G1205" s="13"/>
    </row>
    <row r="1206" ht="24">
      <c r="G1206" s="13"/>
    </row>
    <row r="1207" ht="24">
      <c r="G1207" s="13"/>
    </row>
    <row r="1208" ht="24">
      <c r="G1208" s="13"/>
    </row>
    <row r="1209" ht="24">
      <c r="G1209" s="13"/>
    </row>
    <row r="1210" ht="24">
      <c r="G1210" s="13"/>
    </row>
    <row r="1211" ht="24">
      <c r="G1211" s="13"/>
    </row>
    <row r="1212" ht="24">
      <c r="G1212" s="13"/>
    </row>
    <row r="1213" ht="24">
      <c r="G1213" s="13"/>
    </row>
    <row r="1214" ht="24">
      <c r="G1214" s="13"/>
    </row>
    <row r="1215" ht="24">
      <c r="G1215" s="13"/>
    </row>
    <row r="1216" ht="24">
      <c r="G1216" s="13"/>
    </row>
    <row r="1217" ht="24">
      <c r="G1217" s="13"/>
    </row>
    <row r="1218" ht="24">
      <c r="G1218" s="13"/>
    </row>
    <row r="1219" ht="24">
      <c r="G1219" s="13"/>
    </row>
    <row r="1220" ht="24">
      <c r="G1220" s="13"/>
    </row>
    <row r="1221" ht="24">
      <c r="G1221" s="13"/>
    </row>
    <row r="1222" ht="24">
      <c r="G1222" s="13"/>
    </row>
    <row r="1223" ht="24">
      <c r="G1223" s="13"/>
    </row>
    <row r="1224" ht="24">
      <c r="G1224" s="13"/>
    </row>
    <row r="1225" ht="24">
      <c r="G1225" s="13"/>
    </row>
    <row r="1226" ht="24">
      <c r="G1226" s="13"/>
    </row>
    <row r="1227" ht="24">
      <c r="G1227" s="13"/>
    </row>
    <row r="1228" ht="24">
      <c r="G1228" s="13"/>
    </row>
    <row r="1229" ht="24">
      <c r="G1229" s="13"/>
    </row>
    <row r="1230" ht="24">
      <c r="G1230" s="13"/>
    </row>
    <row r="1231" ht="24">
      <c r="G1231" s="13"/>
    </row>
    <row r="1232" ht="24">
      <c r="G1232" s="13"/>
    </row>
    <row r="1233" ht="24">
      <c r="G1233" s="13"/>
    </row>
    <row r="1234" ht="24">
      <c r="G1234" s="13"/>
    </row>
    <row r="1235" ht="24">
      <c r="G1235" s="13"/>
    </row>
    <row r="1236" ht="24">
      <c r="G1236" s="13"/>
    </row>
    <row r="1237" ht="24">
      <c r="G1237" s="13"/>
    </row>
    <row r="1238" ht="24">
      <c r="G1238" s="13"/>
    </row>
    <row r="1239" ht="24">
      <c r="G1239" s="13"/>
    </row>
    <row r="1240" ht="24">
      <c r="G1240" s="13"/>
    </row>
    <row r="1241" ht="24">
      <c r="G1241" s="13"/>
    </row>
    <row r="1242" ht="24">
      <c r="G1242" s="13"/>
    </row>
    <row r="1243" ht="24">
      <c r="G1243" s="13"/>
    </row>
    <row r="1244" ht="24">
      <c r="G1244" s="13"/>
    </row>
    <row r="1245" ht="24">
      <c r="G1245" s="13"/>
    </row>
    <row r="1246" ht="24">
      <c r="G1246" s="13"/>
    </row>
    <row r="1247" ht="24">
      <c r="G1247" s="13"/>
    </row>
    <row r="1248" ht="24">
      <c r="G1248" s="13"/>
    </row>
    <row r="1249" ht="24">
      <c r="G1249" s="13"/>
    </row>
    <row r="1250" ht="24">
      <c r="G1250" s="13"/>
    </row>
    <row r="1251" ht="24">
      <c r="G1251" s="13"/>
    </row>
    <row r="1252" ht="24">
      <c r="G1252" s="13"/>
    </row>
    <row r="1253" ht="24">
      <c r="G1253" s="13"/>
    </row>
    <row r="1254" ht="24">
      <c r="G1254" s="13"/>
    </row>
    <row r="1255" ht="24">
      <c r="G1255" s="13"/>
    </row>
    <row r="1256" ht="24">
      <c r="G1256" s="13"/>
    </row>
    <row r="1257" ht="24">
      <c r="G1257" s="13"/>
    </row>
    <row r="1258" ht="24">
      <c r="G1258" s="13"/>
    </row>
    <row r="1259" ht="24">
      <c r="G1259" s="13"/>
    </row>
    <row r="1260" ht="24">
      <c r="G1260" s="13"/>
    </row>
    <row r="1261" ht="24">
      <c r="G1261" s="13"/>
    </row>
    <row r="1262" ht="24">
      <c r="G1262" s="13"/>
    </row>
    <row r="1263" ht="24">
      <c r="G1263" s="13"/>
    </row>
    <row r="1264" ht="24">
      <c r="G1264" s="13"/>
    </row>
    <row r="1265" ht="24">
      <c r="G1265" s="13"/>
    </row>
    <row r="1266" ht="24">
      <c r="G1266" s="13"/>
    </row>
    <row r="1267" ht="24">
      <c r="G1267" s="13"/>
    </row>
    <row r="1268" ht="24">
      <c r="G1268" s="13"/>
    </row>
    <row r="1269" ht="24">
      <c r="G1269" s="13"/>
    </row>
    <row r="1270" ht="24">
      <c r="G1270" s="13"/>
    </row>
    <row r="1271" ht="24">
      <c r="G1271" s="13"/>
    </row>
    <row r="1272" ht="24">
      <c r="G1272" s="13"/>
    </row>
    <row r="1273" ht="24">
      <c r="G1273" s="13"/>
    </row>
    <row r="1274" ht="24">
      <c r="G1274" s="13"/>
    </row>
    <row r="1275" ht="24">
      <c r="G1275" s="13"/>
    </row>
    <row r="1276" ht="24">
      <c r="G1276" s="13"/>
    </row>
    <row r="1277" ht="24">
      <c r="G1277" s="13"/>
    </row>
    <row r="1278" ht="24">
      <c r="G1278" s="13"/>
    </row>
    <row r="1279" ht="24">
      <c r="G1279" s="13"/>
    </row>
    <row r="1280" ht="24">
      <c r="G1280" s="13"/>
    </row>
    <row r="1281" ht="24">
      <c r="G1281" s="13"/>
    </row>
    <row r="1282" ht="24">
      <c r="G1282" s="13"/>
    </row>
    <row r="1283" ht="24">
      <c r="G1283" s="13"/>
    </row>
    <row r="1284" ht="24">
      <c r="G1284" s="13"/>
    </row>
    <row r="1285" ht="24">
      <c r="G1285" s="13"/>
    </row>
    <row r="1286" ht="24">
      <c r="G1286" s="13"/>
    </row>
    <row r="1287" ht="24">
      <c r="G1287" s="13"/>
    </row>
    <row r="1288" ht="24">
      <c r="G1288" s="13"/>
    </row>
    <row r="1289" ht="24">
      <c r="G1289" s="13"/>
    </row>
    <row r="1290" ht="24">
      <c r="G1290" s="13"/>
    </row>
    <row r="1291" ht="24">
      <c r="G1291" s="13"/>
    </row>
    <row r="1292" ht="24">
      <c r="G1292" s="13"/>
    </row>
    <row r="1293" ht="24">
      <c r="G1293" s="13"/>
    </row>
    <row r="1294" ht="24">
      <c r="G1294" s="13"/>
    </row>
    <row r="1295" ht="24">
      <c r="G1295" s="13"/>
    </row>
    <row r="1296" ht="24">
      <c r="G1296" s="13"/>
    </row>
    <row r="1297" ht="24">
      <c r="G1297" s="13"/>
    </row>
    <row r="1298" ht="24">
      <c r="G1298" s="13"/>
    </row>
    <row r="1299" ht="24">
      <c r="G1299" s="13"/>
    </row>
    <row r="1300" ht="24">
      <c r="G1300" s="13"/>
    </row>
    <row r="1301" ht="24">
      <c r="G1301" s="13"/>
    </row>
    <row r="1302" ht="24">
      <c r="G1302" s="13"/>
    </row>
    <row r="1303" ht="24">
      <c r="G1303" s="13"/>
    </row>
    <row r="1304" ht="24">
      <c r="G1304" s="13"/>
    </row>
    <row r="1305" ht="24">
      <c r="G1305" s="13"/>
    </row>
    <row r="1306" ht="24">
      <c r="G1306" s="13"/>
    </row>
    <row r="1307" ht="24">
      <c r="G1307" s="13"/>
    </row>
    <row r="1308" ht="24">
      <c r="G1308" s="13"/>
    </row>
    <row r="1309" ht="24">
      <c r="G1309" s="13"/>
    </row>
    <row r="1310" ht="24">
      <c r="G1310" s="13"/>
    </row>
    <row r="1311" ht="24">
      <c r="G1311" s="13"/>
    </row>
    <row r="1312" ht="24">
      <c r="G1312" s="13"/>
    </row>
    <row r="1313" ht="24">
      <c r="G1313" s="13"/>
    </row>
    <row r="1314" ht="24">
      <c r="G1314" s="13"/>
    </row>
    <row r="1315" ht="24">
      <c r="G1315" s="13"/>
    </row>
    <row r="1316" ht="24">
      <c r="G1316" s="13"/>
    </row>
    <row r="1317" ht="24">
      <c r="G1317" s="13"/>
    </row>
    <row r="1318" ht="24">
      <c r="G1318" s="13"/>
    </row>
    <row r="1319" ht="24">
      <c r="G1319" s="13"/>
    </row>
    <row r="1320" ht="24">
      <c r="G1320" s="13"/>
    </row>
    <row r="1321" ht="24">
      <c r="G1321" s="13"/>
    </row>
    <row r="1322" ht="24">
      <c r="G1322" s="13"/>
    </row>
    <row r="1323" ht="24">
      <c r="G1323" s="13"/>
    </row>
    <row r="1324" ht="24">
      <c r="G1324" s="13"/>
    </row>
    <row r="1325" ht="24">
      <c r="G1325" s="13"/>
    </row>
    <row r="1326" ht="24">
      <c r="G1326" s="13"/>
    </row>
    <row r="1327" ht="24">
      <c r="G1327" s="13"/>
    </row>
    <row r="1328" ht="24">
      <c r="G1328" s="13"/>
    </row>
    <row r="1329" ht="24">
      <c r="G1329" s="13"/>
    </row>
    <row r="1330" ht="24">
      <c r="G1330" s="13"/>
    </row>
    <row r="1331" ht="24">
      <c r="G1331" s="13"/>
    </row>
    <row r="1332" ht="24">
      <c r="G1332" s="13"/>
    </row>
    <row r="1333" ht="24">
      <c r="G1333" s="13"/>
    </row>
    <row r="1334" ht="24">
      <c r="G1334" s="13"/>
    </row>
    <row r="1335" ht="24">
      <c r="G1335" s="13"/>
    </row>
    <row r="1336" ht="24">
      <c r="G1336" s="13"/>
    </row>
    <row r="1337" ht="24">
      <c r="G1337" s="13"/>
    </row>
    <row r="1338" ht="24">
      <c r="G1338" s="13"/>
    </row>
    <row r="1339" ht="24">
      <c r="G1339" s="13"/>
    </row>
    <row r="1340" ht="24">
      <c r="G1340" s="13"/>
    </row>
    <row r="1341" ht="24">
      <c r="G1341" s="13"/>
    </row>
    <row r="1342" ht="24">
      <c r="G1342" s="13"/>
    </row>
    <row r="1343" ht="24">
      <c r="G1343" s="13"/>
    </row>
    <row r="1344" ht="24">
      <c r="G1344" s="13"/>
    </row>
    <row r="1345" ht="24">
      <c r="G1345" s="13"/>
    </row>
    <row r="1346" ht="24">
      <c r="G1346" s="13"/>
    </row>
    <row r="1347" ht="24">
      <c r="G1347" s="13"/>
    </row>
    <row r="1348" ht="24">
      <c r="G1348" s="13"/>
    </row>
    <row r="1349" ht="24">
      <c r="G1349" s="13"/>
    </row>
    <row r="1350" ht="24">
      <c r="G1350" s="13"/>
    </row>
    <row r="1351" ht="24">
      <c r="G1351" s="13"/>
    </row>
    <row r="1352" ht="24">
      <c r="G1352" s="13"/>
    </row>
    <row r="1353" ht="24">
      <c r="G1353" s="13"/>
    </row>
    <row r="1354" ht="24">
      <c r="G1354" s="13"/>
    </row>
    <row r="1355" ht="24">
      <c r="G1355" s="13"/>
    </row>
    <row r="1356" ht="24">
      <c r="G1356" s="13"/>
    </row>
    <row r="1357" ht="24">
      <c r="G1357" s="13"/>
    </row>
    <row r="1358" ht="24">
      <c r="G1358" s="13"/>
    </row>
    <row r="1359" ht="24">
      <c r="G1359" s="13"/>
    </row>
    <row r="1360" ht="24">
      <c r="G1360" s="13"/>
    </row>
    <row r="1361" ht="24">
      <c r="G1361" s="13"/>
    </row>
    <row r="1362" ht="24">
      <c r="G1362" s="13"/>
    </row>
    <row r="1363" ht="24">
      <c r="G1363" s="13"/>
    </row>
    <row r="1364" ht="24">
      <c r="G1364" s="13"/>
    </row>
    <row r="1365" ht="24">
      <c r="G1365" s="13"/>
    </row>
    <row r="1366" ht="24">
      <c r="G1366" s="13"/>
    </row>
    <row r="1367" ht="24">
      <c r="G1367" s="13"/>
    </row>
    <row r="1368" ht="24">
      <c r="G1368" s="13"/>
    </row>
    <row r="1369" ht="24">
      <c r="G1369" s="13"/>
    </row>
    <row r="1370" ht="24">
      <c r="G1370" s="13"/>
    </row>
    <row r="1371" ht="24">
      <c r="G1371" s="13"/>
    </row>
    <row r="1372" ht="24">
      <c r="G1372" s="13"/>
    </row>
    <row r="1373" ht="24">
      <c r="G1373" s="13"/>
    </row>
    <row r="1374" ht="24">
      <c r="G1374" s="13"/>
    </row>
    <row r="1375" ht="24">
      <c r="G1375" s="13"/>
    </row>
    <row r="1376" ht="24">
      <c r="G1376" s="13"/>
    </row>
    <row r="1377" ht="24">
      <c r="G1377" s="13"/>
    </row>
    <row r="1378" ht="24">
      <c r="G1378" s="13"/>
    </row>
    <row r="1379" ht="24">
      <c r="G1379" s="13"/>
    </row>
    <row r="1380" ht="24">
      <c r="G1380" s="13"/>
    </row>
    <row r="1381" ht="24">
      <c r="G1381" s="13"/>
    </row>
    <row r="1382" ht="24">
      <c r="G1382" s="13"/>
    </row>
    <row r="1383" ht="24">
      <c r="G1383" s="13"/>
    </row>
    <row r="1384" ht="24">
      <c r="G1384" s="13"/>
    </row>
    <row r="1385" ht="24">
      <c r="G1385" s="13"/>
    </row>
    <row r="1386" ht="24">
      <c r="G1386" s="13"/>
    </row>
    <row r="1387" ht="24">
      <c r="G1387" s="13"/>
    </row>
    <row r="1388" ht="24">
      <c r="G1388" s="13"/>
    </row>
    <row r="1389" ht="24">
      <c r="G1389" s="13"/>
    </row>
    <row r="1390" ht="24">
      <c r="G1390" s="13"/>
    </row>
    <row r="1391" ht="24">
      <c r="G1391" s="13"/>
    </row>
    <row r="1392" ht="24">
      <c r="G1392" s="13"/>
    </row>
    <row r="1393" ht="24">
      <c r="G1393" s="13"/>
    </row>
    <row r="1394" ht="24">
      <c r="G1394" s="13"/>
    </row>
    <row r="1395" ht="24">
      <c r="G1395" s="13"/>
    </row>
    <row r="1396" ht="24">
      <c r="G1396" s="13"/>
    </row>
    <row r="1397" ht="24">
      <c r="G1397" s="13"/>
    </row>
    <row r="1398" ht="24">
      <c r="G1398" s="13"/>
    </row>
    <row r="1399" ht="24">
      <c r="G1399" s="13"/>
    </row>
    <row r="1400" ht="24">
      <c r="G1400" s="13"/>
    </row>
    <row r="1401" ht="24">
      <c r="G1401" s="13"/>
    </row>
    <row r="1402" ht="24">
      <c r="G1402" s="13"/>
    </row>
    <row r="1403" ht="24">
      <c r="G1403" s="13"/>
    </row>
    <row r="1404" ht="24">
      <c r="G1404" s="13"/>
    </row>
    <row r="1405" ht="24">
      <c r="G1405" s="13"/>
    </row>
    <row r="1406" ht="24">
      <c r="G1406" s="13"/>
    </row>
    <row r="1407" ht="24">
      <c r="G1407" s="13"/>
    </row>
    <row r="1408" ht="24">
      <c r="G1408" s="13"/>
    </row>
    <row r="1409" ht="24">
      <c r="G1409" s="13"/>
    </row>
    <row r="1410" ht="24">
      <c r="G1410" s="13"/>
    </row>
  </sheetData>
  <sheetProtection/>
  <printOptions/>
  <pageMargins left="1" right="0.5" top="1" bottom="1" header="0.5" footer="0.5"/>
  <pageSetup horizontalDpi="180" verticalDpi="180" orientation="portrait" paperSize="9" r:id="rId3"/>
  <headerFooter alignWithMargins="0">
    <oddFooter>&amp;R&amp;"CordiaUPC,Regular"&amp;10File : Sediment.xls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28">
      <selection activeCell="O8" sqref="O8"/>
    </sheetView>
  </sheetViews>
  <sheetFormatPr defaultColWidth="9.140625" defaultRowHeight="21.75"/>
  <cols>
    <col min="1" max="1" width="9.57421875" style="42" customWidth="1"/>
    <col min="2" max="2" width="10.8515625" style="42" bestFit="1" customWidth="1"/>
    <col min="3" max="3" width="7.421875" style="42" bestFit="1" customWidth="1"/>
    <col min="4" max="4" width="11.00390625" style="42" bestFit="1" customWidth="1"/>
    <col min="5" max="5" width="11.7109375" style="42" bestFit="1" customWidth="1"/>
    <col min="6" max="6" width="10.00390625" style="42" bestFit="1" customWidth="1"/>
    <col min="7" max="7" width="10.7109375" style="42" bestFit="1" customWidth="1"/>
    <col min="8" max="8" width="3.140625" style="42" customWidth="1"/>
    <col min="9" max="9" width="8.8515625" style="42" bestFit="1" customWidth="1"/>
    <col min="10" max="12" width="7.7109375" style="42" customWidth="1"/>
    <col min="13" max="16384" width="9.140625" style="42" customWidth="1"/>
  </cols>
  <sheetData>
    <row r="1" spans="1:12" s="17" customFormat="1" ht="21" customHeight="1">
      <c r="A1" s="230" t="s">
        <v>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2"/>
    </row>
    <row r="2" spans="1:12" s="17" customFormat="1" ht="21" customHeight="1">
      <c r="A2" s="230" t="s">
        <v>162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2"/>
    </row>
    <row r="3" spans="1:12" s="17" customFormat="1" ht="21" customHeight="1">
      <c r="A3" s="233" t="s">
        <v>159</v>
      </c>
      <c r="B3" s="233"/>
      <c r="C3" s="233"/>
      <c r="D3" s="234" t="s">
        <v>128</v>
      </c>
      <c r="E3" s="234"/>
      <c r="F3" s="234"/>
      <c r="G3" s="220" t="s">
        <v>129</v>
      </c>
      <c r="H3" s="220"/>
      <c r="I3" s="220"/>
      <c r="J3" s="221" t="s">
        <v>130</v>
      </c>
      <c r="K3" s="221"/>
      <c r="L3" s="221"/>
    </row>
    <row r="4" spans="1:12" s="17" customFormat="1" ht="21" customHeight="1">
      <c r="A4" s="227" t="s">
        <v>43</v>
      </c>
      <c r="B4" s="227"/>
      <c r="C4" s="227"/>
      <c r="D4" s="228" t="s">
        <v>44</v>
      </c>
      <c r="E4" s="229"/>
      <c r="F4" s="229"/>
      <c r="G4" s="220" t="s">
        <v>156</v>
      </c>
      <c r="H4" s="220"/>
      <c r="I4" s="220"/>
      <c r="J4" s="221" t="s">
        <v>25</v>
      </c>
      <c r="K4" s="221"/>
      <c r="L4" s="221"/>
    </row>
    <row r="5" spans="1:12" s="17" customFormat="1" ht="45" customHeight="1">
      <c r="A5" s="224" t="s">
        <v>4</v>
      </c>
      <c r="B5" s="18" t="s">
        <v>5</v>
      </c>
      <c r="C5" s="225" t="s">
        <v>6</v>
      </c>
      <c r="D5" s="225"/>
      <c r="E5" s="19" t="s">
        <v>7</v>
      </c>
      <c r="F5" s="20" t="s">
        <v>8</v>
      </c>
      <c r="G5" s="222" t="s">
        <v>26</v>
      </c>
      <c r="H5" s="226" t="s">
        <v>27</v>
      </c>
      <c r="I5" s="217" t="s">
        <v>28</v>
      </c>
      <c r="J5" s="219" t="s">
        <v>29</v>
      </c>
      <c r="K5" s="219"/>
      <c r="L5" s="219"/>
    </row>
    <row r="6" spans="1:12" s="17" customFormat="1" ht="42" customHeight="1">
      <c r="A6" s="224"/>
      <c r="B6" s="21" t="s">
        <v>30</v>
      </c>
      <c r="C6" s="22" t="s">
        <v>11</v>
      </c>
      <c r="D6" s="23" t="s">
        <v>12</v>
      </c>
      <c r="E6" s="24" t="s">
        <v>13</v>
      </c>
      <c r="F6" s="25" t="s">
        <v>14</v>
      </c>
      <c r="G6" s="223"/>
      <c r="H6" s="226"/>
      <c r="I6" s="218"/>
      <c r="J6" s="26" t="s">
        <v>31</v>
      </c>
      <c r="K6" s="27" t="s">
        <v>32</v>
      </c>
      <c r="L6" s="28" t="s">
        <v>33</v>
      </c>
    </row>
    <row r="7" spans="1:12" s="17" customFormat="1" ht="19.5" customHeight="1">
      <c r="A7" s="29" t="s">
        <v>15</v>
      </c>
      <c r="B7" s="30" t="s">
        <v>16</v>
      </c>
      <c r="C7" s="31" t="s">
        <v>17</v>
      </c>
      <c r="D7" s="32" t="s">
        <v>18</v>
      </c>
      <c r="E7" s="33" t="s">
        <v>34</v>
      </c>
      <c r="F7" s="34" t="s">
        <v>35</v>
      </c>
      <c r="G7" s="29" t="s">
        <v>21</v>
      </c>
      <c r="H7" s="29" t="s">
        <v>36</v>
      </c>
      <c r="I7" s="35" t="s">
        <v>15</v>
      </c>
      <c r="J7" s="36" t="s">
        <v>37</v>
      </c>
      <c r="K7" s="37" t="s">
        <v>38</v>
      </c>
      <c r="L7" s="38" t="s">
        <v>39</v>
      </c>
    </row>
    <row r="8" spans="1:17" s="39" customFormat="1" ht="16.5" customHeight="1">
      <c r="A8" s="180">
        <v>22374</v>
      </c>
      <c r="B8" s="181">
        <v>290.02</v>
      </c>
      <c r="C8" s="181">
        <v>1.642</v>
      </c>
      <c r="D8" s="187">
        <f>C8*0.0864</f>
        <v>0.1418688</v>
      </c>
      <c r="E8" s="187">
        <f>SUM(J8:L8)/3</f>
        <v>18.749010000000002</v>
      </c>
      <c r="F8" s="187">
        <f>E8*D8</f>
        <v>2.6598995498880003</v>
      </c>
      <c r="G8" s="186" t="s">
        <v>146</v>
      </c>
      <c r="H8" s="182">
        <v>1</v>
      </c>
      <c r="I8" s="183">
        <v>22374</v>
      </c>
      <c r="J8" s="181">
        <v>9.41871</v>
      </c>
      <c r="K8" s="181">
        <v>17.85652</v>
      </c>
      <c r="L8" s="181">
        <v>28.9718</v>
      </c>
      <c r="M8" s="16"/>
      <c r="N8" s="16"/>
      <c r="O8" s="11"/>
      <c r="P8" s="11"/>
      <c r="Q8" s="11"/>
    </row>
    <row r="9" spans="1:17" s="39" customFormat="1" ht="16.5" customHeight="1">
      <c r="A9" s="180">
        <v>22391</v>
      </c>
      <c r="B9" s="181">
        <v>290.55</v>
      </c>
      <c r="C9" s="181">
        <v>4.489</v>
      </c>
      <c r="D9" s="187">
        <f aca="true" t="shared" si="0" ref="D9:D32">C9*0.0864</f>
        <v>0.3878496</v>
      </c>
      <c r="E9" s="187">
        <f aca="true" t="shared" si="1" ref="E9:E32">SUM(J9:L9)/3</f>
        <v>13.27814</v>
      </c>
      <c r="F9" s="187">
        <f aca="true" t="shared" si="2" ref="F9:F32">E9*D9</f>
        <v>5.149921287744</v>
      </c>
      <c r="G9" s="186" t="s">
        <v>147</v>
      </c>
      <c r="H9" s="182">
        <f aca="true" t="shared" si="3" ref="H9:H32">+H8+1</f>
        <v>2</v>
      </c>
      <c r="I9" s="183">
        <v>22391</v>
      </c>
      <c r="J9" s="181">
        <v>25.53548</v>
      </c>
      <c r="K9" s="181">
        <v>11.0724</v>
      </c>
      <c r="L9" s="181">
        <v>3.22654</v>
      </c>
      <c r="M9" s="16"/>
      <c r="N9" s="16"/>
      <c r="O9" s="11"/>
      <c r="P9" s="11"/>
      <c r="Q9" s="11"/>
    </row>
    <row r="10" spans="1:17" s="39" customFormat="1" ht="16.5" customHeight="1">
      <c r="A10" s="180">
        <v>22404</v>
      </c>
      <c r="B10" s="181">
        <v>291.505</v>
      </c>
      <c r="C10" s="181">
        <v>33.857</v>
      </c>
      <c r="D10" s="187">
        <f t="shared" si="0"/>
        <v>2.9252448</v>
      </c>
      <c r="E10" s="187">
        <f t="shared" si="1"/>
        <v>27.99526</v>
      </c>
      <c r="F10" s="187">
        <f t="shared" si="2"/>
        <v>81.892988739648</v>
      </c>
      <c r="G10" s="186" t="s">
        <v>153</v>
      </c>
      <c r="H10" s="182">
        <f t="shared" si="3"/>
        <v>3</v>
      </c>
      <c r="I10" s="183">
        <v>22404</v>
      </c>
      <c r="J10" s="181">
        <v>43.16829</v>
      </c>
      <c r="K10" s="181">
        <v>22.21811</v>
      </c>
      <c r="L10" s="181">
        <v>18.59938</v>
      </c>
      <c r="M10" s="16"/>
      <c r="N10" s="16"/>
      <c r="O10" s="11"/>
      <c r="P10" s="11"/>
      <c r="Q10" s="11"/>
    </row>
    <row r="11" spans="1:17" s="39" customFormat="1" ht="16.5" customHeight="1">
      <c r="A11" s="180">
        <v>22423</v>
      </c>
      <c r="B11" s="181">
        <v>290.63</v>
      </c>
      <c r="C11" s="181">
        <v>8.483</v>
      </c>
      <c r="D11" s="187">
        <f t="shared" si="0"/>
        <v>0.7329312000000001</v>
      </c>
      <c r="E11" s="187">
        <f t="shared" si="1"/>
        <v>21.919876666666667</v>
      </c>
      <c r="F11" s="187">
        <f t="shared" si="2"/>
        <v>16.065761509152004</v>
      </c>
      <c r="G11" s="186" t="s">
        <v>154</v>
      </c>
      <c r="H11" s="182">
        <f t="shared" si="3"/>
        <v>4</v>
      </c>
      <c r="I11" s="183">
        <v>22423</v>
      </c>
      <c r="J11" s="181">
        <v>17.48607</v>
      </c>
      <c r="K11" s="181">
        <v>32.66211</v>
      </c>
      <c r="L11" s="181">
        <v>15.61145</v>
      </c>
      <c r="M11" s="16"/>
      <c r="N11" s="16"/>
      <c r="O11" s="11"/>
      <c r="P11" s="11"/>
      <c r="Q11" s="11"/>
    </row>
    <row r="12" spans="1:13" s="39" customFormat="1" ht="16.5" customHeight="1">
      <c r="A12" s="180">
        <v>22436</v>
      </c>
      <c r="B12" s="181">
        <v>291.06</v>
      </c>
      <c r="C12" s="181">
        <v>21.99</v>
      </c>
      <c r="D12" s="187">
        <f t="shared" si="0"/>
        <v>1.899936</v>
      </c>
      <c r="E12" s="187">
        <f t="shared" si="1"/>
        <v>59.64912333333333</v>
      </c>
      <c r="F12" s="187">
        <f t="shared" si="2"/>
        <v>113.32951678943999</v>
      </c>
      <c r="G12" s="186" t="s">
        <v>119</v>
      </c>
      <c r="H12" s="182">
        <f t="shared" si="3"/>
        <v>5</v>
      </c>
      <c r="I12" s="183">
        <v>22436</v>
      </c>
      <c r="J12" s="181">
        <v>53.53246</v>
      </c>
      <c r="K12" s="181">
        <v>60.56504</v>
      </c>
      <c r="L12" s="181">
        <v>64.84987</v>
      </c>
      <c r="M12" s="40"/>
    </row>
    <row r="13" spans="1:13" s="39" customFormat="1" ht="16.5" customHeight="1">
      <c r="A13" s="180">
        <v>22454</v>
      </c>
      <c r="B13" s="181">
        <v>290.52</v>
      </c>
      <c r="C13" s="181">
        <v>11.042</v>
      </c>
      <c r="D13" s="187">
        <f t="shared" si="0"/>
        <v>0.9540288</v>
      </c>
      <c r="E13" s="187">
        <f t="shared" si="1"/>
        <v>62.061530000000005</v>
      </c>
      <c r="F13" s="187">
        <f t="shared" si="2"/>
        <v>59.208486992064</v>
      </c>
      <c r="G13" s="186" t="s">
        <v>124</v>
      </c>
      <c r="H13" s="182">
        <f t="shared" si="3"/>
        <v>6</v>
      </c>
      <c r="I13" s="183">
        <v>22454</v>
      </c>
      <c r="J13" s="181">
        <v>72.26044</v>
      </c>
      <c r="K13" s="181">
        <v>66.98821</v>
      </c>
      <c r="L13" s="181">
        <v>46.93594</v>
      </c>
      <c r="M13" s="40"/>
    </row>
    <row r="14" spans="1:13" s="39" customFormat="1" ht="16.5" customHeight="1">
      <c r="A14" s="180">
        <v>22464</v>
      </c>
      <c r="B14" s="181">
        <v>290.86</v>
      </c>
      <c r="C14" s="181">
        <v>17.773</v>
      </c>
      <c r="D14" s="187">
        <f t="shared" si="0"/>
        <v>1.5355872000000002</v>
      </c>
      <c r="E14" s="187">
        <f t="shared" si="1"/>
        <v>67.08339666666667</v>
      </c>
      <c r="F14" s="187">
        <f t="shared" si="2"/>
        <v>103.01240525385602</v>
      </c>
      <c r="G14" s="186" t="s">
        <v>125</v>
      </c>
      <c r="H14" s="182">
        <f t="shared" si="3"/>
        <v>7</v>
      </c>
      <c r="I14" s="183">
        <v>22464</v>
      </c>
      <c r="J14" s="181">
        <v>47.98693</v>
      </c>
      <c r="K14" s="181">
        <v>74.93591</v>
      </c>
      <c r="L14" s="181">
        <v>78.32735</v>
      </c>
      <c r="M14" s="40"/>
    </row>
    <row r="15" spans="1:13" s="39" customFormat="1" ht="16.5" customHeight="1">
      <c r="A15" s="180">
        <v>22480</v>
      </c>
      <c r="B15" s="181">
        <v>291.76</v>
      </c>
      <c r="C15" s="181">
        <v>32.21</v>
      </c>
      <c r="D15" s="187">
        <f t="shared" si="0"/>
        <v>2.782944</v>
      </c>
      <c r="E15" s="187">
        <f t="shared" si="1"/>
        <v>48.097010000000004</v>
      </c>
      <c r="F15" s="187">
        <f t="shared" si="2"/>
        <v>133.85128539744002</v>
      </c>
      <c r="G15" s="186" t="s">
        <v>91</v>
      </c>
      <c r="H15" s="182">
        <f t="shared" si="3"/>
        <v>8</v>
      </c>
      <c r="I15" s="183">
        <v>22480</v>
      </c>
      <c r="J15" s="181">
        <v>32.78097</v>
      </c>
      <c r="K15" s="181">
        <v>45.64968</v>
      </c>
      <c r="L15" s="181">
        <v>65.86038</v>
      </c>
      <c r="M15" s="40"/>
    </row>
    <row r="16" spans="1:13" s="39" customFormat="1" ht="16.5" customHeight="1">
      <c r="A16" s="180">
        <v>22481</v>
      </c>
      <c r="B16" s="181">
        <v>292.5</v>
      </c>
      <c r="C16" s="181">
        <v>59.721</v>
      </c>
      <c r="D16" s="187">
        <f t="shared" si="0"/>
        <v>5.1598944</v>
      </c>
      <c r="E16" s="187">
        <f t="shared" si="1"/>
        <v>92.49540999999999</v>
      </c>
      <c r="F16" s="187">
        <f t="shared" si="2"/>
        <v>477.2665480847039</v>
      </c>
      <c r="G16" s="186" t="s">
        <v>92</v>
      </c>
      <c r="H16" s="182">
        <f t="shared" si="3"/>
        <v>9</v>
      </c>
      <c r="I16" s="183">
        <v>22481</v>
      </c>
      <c r="J16" s="181">
        <v>86.30571</v>
      </c>
      <c r="K16" s="181">
        <v>118.75206</v>
      </c>
      <c r="L16" s="181">
        <v>72.42846</v>
      </c>
      <c r="M16" s="40"/>
    </row>
    <row r="17" spans="1:13" s="39" customFormat="1" ht="16.5" customHeight="1">
      <c r="A17" s="180">
        <v>22482</v>
      </c>
      <c r="B17" s="181">
        <v>292.95</v>
      </c>
      <c r="C17" s="181">
        <v>84.515</v>
      </c>
      <c r="D17" s="187">
        <f t="shared" si="0"/>
        <v>7.302096000000001</v>
      </c>
      <c r="E17" s="187">
        <f t="shared" si="1"/>
        <v>92.87661333333334</v>
      </c>
      <c r="F17" s="187">
        <f t="shared" si="2"/>
        <v>678.1939467148801</v>
      </c>
      <c r="G17" s="186" t="s">
        <v>93</v>
      </c>
      <c r="H17" s="182">
        <f t="shared" si="3"/>
        <v>10</v>
      </c>
      <c r="I17" s="183">
        <v>22482</v>
      </c>
      <c r="J17" s="181">
        <v>105.18851</v>
      </c>
      <c r="K17" s="181">
        <v>110.23156</v>
      </c>
      <c r="L17" s="181">
        <v>63.20977</v>
      </c>
      <c r="M17" s="40"/>
    </row>
    <row r="18" spans="1:13" s="39" customFormat="1" ht="16.5" customHeight="1">
      <c r="A18" s="180">
        <v>22500</v>
      </c>
      <c r="B18" s="181">
        <v>291.26</v>
      </c>
      <c r="C18" s="181">
        <v>26.836</v>
      </c>
      <c r="D18" s="187">
        <f t="shared" si="0"/>
        <v>2.3186304</v>
      </c>
      <c r="E18" s="187">
        <f t="shared" si="1"/>
        <v>8.533740000000002</v>
      </c>
      <c r="F18" s="187">
        <f t="shared" si="2"/>
        <v>19.786588989696003</v>
      </c>
      <c r="G18" s="186" t="s">
        <v>94</v>
      </c>
      <c r="H18" s="182">
        <f t="shared" si="3"/>
        <v>11</v>
      </c>
      <c r="I18" s="183">
        <v>22500</v>
      </c>
      <c r="J18" s="181">
        <v>9.99966</v>
      </c>
      <c r="K18" s="181">
        <v>9.62517</v>
      </c>
      <c r="L18" s="181">
        <v>5.97639</v>
      </c>
      <c r="M18" s="40"/>
    </row>
    <row r="19" spans="1:13" s="39" customFormat="1" ht="16.5" customHeight="1">
      <c r="A19" s="180">
        <v>22508</v>
      </c>
      <c r="B19" s="181">
        <v>290.84</v>
      </c>
      <c r="C19" s="181">
        <v>15.845</v>
      </c>
      <c r="D19" s="187">
        <f t="shared" si="0"/>
        <v>1.3690080000000002</v>
      </c>
      <c r="E19" s="187">
        <f t="shared" si="1"/>
        <v>22.50224</v>
      </c>
      <c r="F19" s="187">
        <f t="shared" si="2"/>
        <v>30.805746577920004</v>
      </c>
      <c r="G19" s="186" t="s">
        <v>95</v>
      </c>
      <c r="H19" s="182">
        <f t="shared" si="3"/>
        <v>12</v>
      </c>
      <c r="I19" s="183">
        <v>22508</v>
      </c>
      <c r="J19" s="181">
        <v>26.75748</v>
      </c>
      <c r="K19" s="181">
        <v>20.37434</v>
      </c>
      <c r="L19" s="181">
        <v>20.3749</v>
      </c>
      <c r="M19" s="40"/>
    </row>
    <row r="20" spans="1:17" s="39" customFormat="1" ht="16.5" customHeight="1">
      <c r="A20" s="180">
        <v>22512</v>
      </c>
      <c r="B20" s="181">
        <v>292.7</v>
      </c>
      <c r="C20" s="181">
        <v>92.662</v>
      </c>
      <c r="D20" s="187">
        <f t="shared" si="0"/>
        <v>8.0059968</v>
      </c>
      <c r="E20" s="187">
        <f t="shared" si="1"/>
        <v>254.69084666666666</v>
      </c>
      <c r="F20" s="187">
        <f t="shared" si="2"/>
        <v>2039.054103402624</v>
      </c>
      <c r="G20" s="186" t="s">
        <v>96</v>
      </c>
      <c r="H20" s="182">
        <f t="shared" si="3"/>
        <v>13</v>
      </c>
      <c r="I20" s="183">
        <v>22512</v>
      </c>
      <c r="J20" s="181">
        <v>339.30453</v>
      </c>
      <c r="K20" s="181">
        <v>194.75706</v>
      </c>
      <c r="L20" s="181">
        <v>230.01095</v>
      </c>
      <c r="M20" s="40"/>
      <c r="Q20" s="134"/>
    </row>
    <row r="21" spans="1:13" s="39" customFormat="1" ht="16.5" customHeight="1">
      <c r="A21" s="180">
        <v>22513</v>
      </c>
      <c r="B21" s="181">
        <v>292.96</v>
      </c>
      <c r="C21" s="181">
        <v>104.177</v>
      </c>
      <c r="D21" s="187">
        <f t="shared" si="0"/>
        <v>9.0008928</v>
      </c>
      <c r="E21" s="187">
        <f t="shared" si="1"/>
        <v>263.16926</v>
      </c>
      <c r="F21" s="187">
        <f t="shared" si="2"/>
        <v>2368.758297515328</v>
      </c>
      <c r="G21" s="186" t="s">
        <v>97</v>
      </c>
      <c r="H21" s="182">
        <f t="shared" si="3"/>
        <v>14</v>
      </c>
      <c r="I21" s="183">
        <v>22513</v>
      </c>
      <c r="J21" s="181">
        <v>236.42465</v>
      </c>
      <c r="K21" s="181">
        <v>304.69779</v>
      </c>
      <c r="L21" s="181">
        <v>248.38534</v>
      </c>
      <c r="M21" s="40"/>
    </row>
    <row r="22" spans="1:12" s="39" customFormat="1" ht="16.5" customHeight="1">
      <c r="A22" s="180">
        <v>22517</v>
      </c>
      <c r="B22" s="181">
        <v>291.51</v>
      </c>
      <c r="C22" s="181">
        <v>26.836</v>
      </c>
      <c r="D22" s="187">
        <f t="shared" si="0"/>
        <v>2.3186304</v>
      </c>
      <c r="E22" s="187">
        <f t="shared" si="1"/>
        <v>681.9558</v>
      </c>
      <c r="F22" s="187">
        <f t="shared" si="2"/>
        <v>1581.2034493363199</v>
      </c>
      <c r="G22" s="186" t="s">
        <v>98</v>
      </c>
      <c r="H22" s="182">
        <f t="shared" si="3"/>
        <v>15</v>
      </c>
      <c r="I22" s="183">
        <v>22517</v>
      </c>
      <c r="J22" s="181">
        <v>733.00971</v>
      </c>
      <c r="K22" s="181">
        <v>687.41325</v>
      </c>
      <c r="L22" s="181">
        <v>625.44444</v>
      </c>
    </row>
    <row r="23" spans="1:12" s="39" customFormat="1" ht="16.5" customHeight="1">
      <c r="A23" s="180">
        <v>22531</v>
      </c>
      <c r="B23" s="181">
        <v>290.91</v>
      </c>
      <c r="C23" s="181">
        <v>17.379</v>
      </c>
      <c r="D23" s="187">
        <f t="shared" si="0"/>
        <v>1.5015456000000003</v>
      </c>
      <c r="E23" s="187">
        <f t="shared" si="1"/>
        <v>18.979396666666666</v>
      </c>
      <c r="F23" s="187">
        <f t="shared" si="2"/>
        <v>28.498429555488006</v>
      </c>
      <c r="G23" s="186" t="s">
        <v>99</v>
      </c>
      <c r="H23" s="182">
        <f t="shared" si="3"/>
        <v>16</v>
      </c>
      <c r="I23" s="183">
        <v>22531</v>
      </c>
      <c r="J23" s="181">
        <v>16.82574</v>
      </c>
      <c r="K23" s="181">
        <v>13.45895</v>
      </c>
      <c r="L23" s="181">
        <v>26.6535</v>
      </c>
    </row>
    <row r="24" spans="1:12" s="39" customFormat="1" ht="16.5" customHeight="1">
      <c r="A24" s="180">
        <v>22541</v>
      </c>
      <c r="B24" s="181">
        <v>290.86</v>
      </c>
      <c r="C24" s="181">
        <v>14.894</v>
      </c>
      <c r="D24" s="187">
        <f t="shared" si="0"/>
        <v>1.2868416</v>
      </c>
      <c r="E24" s="187">
        <f t="shared" si="1"/>
        <v>30.194866666666666</v>
      </c>
      <c r="F24" s="187">
        <f t="shared" si="2"/>
        <v>38.85601053312</v>
      </c>
      <c r="G24" s="186" t="s">
        <v>100</v>
      </c>
      <c r="H24" s="182">
        <f t="shared" si="3"/>
        <v>17</v>
      </c>
      <c r="I24" s="183">
        <v>22541</v>
      </c>
      <c r="J24" s="181">
        <v>15.39928</v>
      </c>
      <c r="K24" s="181">
        <v>45.64543</v>
      </c>
      <c r="L24" s="181">
        <v>29.53989</v>
      </c>
    </row>
    <row r="25" spans="1:12" s="39" customFormat="1" ht="16.5" customHeight="1">
      <c r="A25" s="180">
        <v>22549</v>
      </c>
      <c r="B25" s="181">
        <v>290.85</v>
      </c>
      <c r="C25" s="181">
        <v>14.725</v>
      </c>
      <c r="D25" s="187">
        <f t="shared" si="0"/>
        <v>1.27224</v>
      </c>
      <c r="E25" s="187">
        <f t="shared" si="1"/>
        <v>24.959776666666667</v>
      </c>
      <c r="F25" s="187">
        <f t="shared" si="2"/>
        <v>31.754826266400002</v>
      </c>
      <c r="G25" s="186" t="s">
        <v>101</v>
      </c>
      <c r="H25" s="182">
        <f t="shared" si="3"/>
        <v>18</v>
      </c>
      <c r="I25" s="183">
        <v>22549</v>
      </c>
      <c r="J25" s="181">
        <v>8.70214</v>
      </c>
      <c r="K25" s="181">
        <v>24.63909</v>
      </c>
      <c r="L25" s="181">
        <v>41.5381</v>
      </c>
    </row>
    <row r="26" spans="1:19" s="39" customFormat="1" ht="16.5" customHeight="1">
      <c r="A26" s="180">
        <v>22557</v>
      </c>
      <c r="B26" s="181">
        <v>292.43</v>
      </c>
      <c r="C26" s="181">
        <v>86.785</v>
      </c>
      <c r="D26" s="187">
        <f t="shared" si="0"/>
        <v>7.4982240000000004</v>
      </c>
      <c r="E26" s="187">
        <f t="shared" si="1"/>
        <v>113.02470666666666</v>
      </c>
      <c r="F26" s="187">
        <f t="shared" si="2"/>
        <v>847.48456812096</v>
      </c>
      <c r="G26" s="186" t="s">
        <v>102</v>
      </c>
      <c r="H26" s="182">
        <f t="shared" si="3"/>
        <v>19</v>
      </c>
      <c r="I26" s="183">
        <v>22557</v>
      </c>
      <c r="J26" s="181">
        <v>110.27924</v>
      </c>
      <c r="K26" s="181">
        <v>107.20551</v>
      </c>
      <c r="L26" s="181">
        <v>121.58937</v>
      </c>
      <c r="M26" s="176"/>
      <c r="N26" s="176"/>
      <c r="O26" s="177"/>
      <c r="P26" s="178"/>
      <c r="Q26" s="179"/>
      <c r="R26" s="177"/>
      <c r="S26" s="1"/>
    </row>
    <row r="27" spans="1:19" s="39" customFormat="1" ht="16.5" customHeight="1">
      <c r="A27" s="180">
        <v>22571</v>
      </c>
      <c r="B27" s="181">
        <v>290.98</v>
      </c>
      <c r="C27" s="181">
        <v>16.389</v>
      </c>
      <c r="D27" s="187">
        <f t="shared" si="0"/>
        <v>1.4160096</v>
      </c>
      <c r="E27" s="187">
        <f t="shared" si="1"/>
        <v>102.69620666666667</v>
      </c>
      <c r="F27" s="187">
        <f t="shared" si="2"/>
        <v>145.418814523584</v>
      </c>
      <c r="G27" s="186" t="s">
        <v>103</v>
      </c>
      <c r="H27" s="182">
        <f t="shared" si="3"/>
        <v>20</v>
      </c>
      <c r="I27" s="183">
        <v>22571</v>
      </c>
      <c r="J27" s="181">
        <v>97.55798</v>
      </c>
      <c r="K27" s="181">
        <v>125.77295</v>
      </c>
      <c r="L27" s="181">
        <v>84.75769</v>
      </c>
      <c r="M27" s="16"/>
      <c r="N27" s="16"/>
      <c r="O27" s="1"/>
      <c r="P27" s="1"/>
      <c r="Q27" s="1"/>
      <c r="R27" s="1"/>
      <c r="S27" s="1"/>
    </row>
    <row r="28" spans="1:12" s="39" customFormat="1" ht="16.5" customHeight="1">
      <c r="A28" s="180">
        <v>22578</v>
      </c>
      <c r="B28" s="181">
        <v>293.52</v>
      </c>
      <c r="C28" s="181">
        <v>154.713</v>
      </c>
      <c r="D28" s="187">
        <f t="shared" si="0"/>
        <v>13.3672032</v>
      </c>
      <c r="E28" s="187">
        <f t="shared" si="1"/>
        <v>196.3353833333333</v>
      </c>
      <c r="F28" s="187">
        <f t="shared" si="2"/>
        <v>2624.4549643665596</v>
      </c>
      <c r="G28" s="186" t="s">
        <v>79</v>
      </c>
      <c r="H28" s="182">
        <f t="shared" si="3"/>
        <v>21</v>
      </c>
      <c r="I28" s="183">
        <v>22578</v>
      </c>
      <c r="J28" s="181">
        <v>185.70543</v>
      </c>
      <c r="K28" s="181">
        <v>200.14638</v>
      </c>
      <c r="L28" s="181">
        <v>203.15434</v>
      </c>
    </row>
    <row r="29" spans="1:12" s="39" customFormat="1" ht="16.5" customHeight="1">
      <c r="A29" s="180">
        <v>22580</v>
      </c>
      <c r="B29" s="181">
        <v>293.98</v>
      </c>
      <c r="C29" s="181">
        <v>162.832</v>
      </c>
      <c r="D29" s="187">
        <f t="shared" si="0"/>
        <v>14.0686848</v>
      </c>
      <c r="E29" s="187">
        <f t="shared" si="1"/>
        <v>127.51544666666666</v>
      </c>
      <c r="F29" s="187">
        <f t="shared" si="2"/>
        <v>1793.974626284544</v>
      </c>
      <c r="G29" s="186" t="s">
        <v>80</v>
      </c>
      <c r="H29" s="182">
        <f t="shared" si="3"/>
        <v>22</v>
      </c>
      <c r="I29" s="183">
        <v>22580</v>
      </c>
      <c r="J29" s="181">
        <v>200.29092</v>
      </c>
      <c r="K29" s="181">
        <v>96.09689</v>
      </c>
      <c r="L29" s="181">
        <v>86.15853</v>
      </c>
    </row>
    <row r="30" spans="1:12" s="39" customFormat="1" ht="16.5" customHeight="1">
      <c r="A30" s="180">
        <v>22593</v>
      </c>
      <c r="B30" s="181">
        <v>290.64</v>
      </c>
      <c r="C30" s="185">
        <v>7.768</v>
      </c>
      <c r="D30" s="187">
        <f t="shared" si="0"/>
        <v>0.6711552000000001</v>
      </c>
      <c r="E30" s="187">
        <f t="shared" si="1"/>
        <v>25.828543333333332</v>
      </c>
      <c r="F30" s="187">
        <f t="shared" si="2"/>
        <v>17.334961166592002</v>
      </c>
      <c r="G30" s="186" t="s">
        <v>104</v>
      </c>
      <c r="H30" s="182">
        <f t="shared" si="3"/>
        <v>23</v>
      </c>
      <c r="I30" s="183">
        <v>22593</v>
      </c>
      <c r="J30" s="181">
        <v>35.57513</v>
      </c>
      <c r="K30" s="181">
        <v>19.46616</v>
      </c>
      <c r="L30" s="181">
        <v>22.44434</v>
      </c>
    </row>
    <row r="31" spans="1:12" s="39" customFormat="1" ht="16.5" customHeight="1">
      <c r="A31" s="180">
        <v>22604</v>
      </c>
      <c r="B31" s="181">
        <v>290.86</v>
      </c>
      <c r="C31" s="185">
        <v>9.331</v>
      </c>
      <c r="D31" s="187">
        <f t="shared" si="0"/>
        <v>0.8061984</v>
      </c>
      <c r="E31" s="187">
        <f t="shared" si="1"/>
        <v>24.23542</v>
      </c>
      <c r="F31" s="187">
        <f t="shared" si="2"/>
        <v>19.538556827328</v>
      </c>
      <c r="G31" s="186" t="s">
        <v>81</v>
      </c>
      <c r="H31" s="182">
        <f t="shared" si="3"/>
        <v>24</v>
      </c>
      <c r="I31" s="183">
        <v>22604</v>
      </c>
      <c r="J31" s="181">
        <v>17.72239</v>
      </c>
      <c r="K31" s="181">
        <v>27.63296</v>
      </c>
      <c r="L31" s="181">
        <v>27.35091</v>
      </c>
    </row>
    <row r="32" spans="1:12" s="39" customFormat="1" ht="16.5" customHeight="1">
      <c r="A32" s="180">
        <v>22612</v>
      </c>
      <c r="B32" s="181">
        <v>290.78</v>
      </c>
      <c r="C32" s="185">
        <v>8.685</v>
      </c>
      <c r="D32" s="187">
        <f t="shared" si="0"/>
        <v>0.750384</v>
      </c>
      <c r="E32" s="187">
        <f t="shared" si="1"/>
        <v>17.381403333333335</v>
      </c>
      <c r="F32" s="187">
        <f t="shared" si="2"/>
        <v>13.042726958880001</v>
      </c>
      <c r="G32" s="186" t="s">
        <v>82</v>
      </c>
      <c r="H32" s="182">
        <f t="shared" si="3"/>
        <v>25</v>
      </c>
      <c r="I32" s="183">
        <v>22612</v>
      </c>
      <c r="J32" s="181">
        <v>25.18694</v>
      </c>
      <c r="K32" s="181">
        <v>13.41728</v>
      </c>
      <c r="L32" s="181">
        <v>13.53999</v>
      </c>
    </row>
    <row r="33" spans="1:12" s="39" customFormat="1" ht="16.5" customHeight="1">
      <c r="A33" s="180">
        <v>22624</v>
      </c>
      <c r="B33" s="181">
        <v>290.52</v>
      </c>
      <c r="C33" s="185">
        <v>3.723</v>
      </c>
      <c r="D33" s="187">
        <f aca="true" t="shared" si="4" ref="D33:D42">C33*0.0864</f>
        <v>0.3216672</v>
      </c>
      <c r="E33" s="187">
        <f aca="true" t="shared" si="5" ref="E33:E42">SUM(J33:L33)/3</f>
        <v>16.49604</v>
      </c>
      <c r="F33" s="187">
        <f aca="true" t="shared" si="6" ref="F33:F42">E33*D33</f>
        <v>5.306234997888</v>
      </c>
      <c r="G33" s="192" t="s">
        <v>105</v>
      </c>
      <c r="H33" s="182"/>
      <c r="I33" s="183">
        <v>22624</v>
      </c>
      <c r="J33" s="185">
        <v>15.92118</v>
      </c>
      <c r="K33" s="185">
        <v>14.12619</v>
      </c>
      <c r="L33" s="185">
        <v>19.44075</v>
      </c>
    </row>
    <row r="34" spans="1:12" s="39" customFormat="1" ht="16.5" customHeight="1">
      <c r="A34" s="180">
        <v>22635</v>
      </c>
      <c r="B34" s="181">
        <v>290.61</v>
      </c>
      <c r="C34" s="185">
        <v>4.597</v>
      </c>
      <c r="D34" s="187">
        <f t="shared" si="4"/>
        <v>0.39718080000000006</v>
      </c>
      <c r="E34" s="187">
        <f t="shared" si="5"/>
        <v>9.56476</v>
      </c>
      <c r="F34" s="187">
        <f t="shared" si="6"/>
        <v>3.7989390286080003</v>
      </c>
      <c r="G34" s="192" t="s">
        <v>107</v>
      </c>
      <c r="H34" s="182"/>
      <c r="I34" s="183">
        <v>22635</v>
      </c>
      <c r="J34" s="185">
        <v>5.333</v>
      </c>
      <c r="K34" s="185">
        <v>12.88264</v>
      </c>
      <c r="L34" s="185">
        <v>10.47864</v>
      </c>
    </row>
    <row r="35" spans="1:12" s="39" customFormat="1" ht="16.5" customHeight="1">
      <c r="A35" s="180">
        <v>22654</v>
      </c>
      <c r="B35" s="181">
        <v>290.53</v>
      </c>
      <c r="C35" s="185">
        <v>3.911</v>
      </c>
      <c r="D35" s="187">
        <f t="shared" si="4"/>
        <v>0.3379104</v>
      </c>
      <c r="E35" s="187">
        <f t="shared" si="5"/>
        <v>15.680093333333332</v>
      </c>
      <c r="F35" s="187">
        <f t="shared" si="6"/>
        <v>5.298466610304</v>
      </c>
      <c r="G35" s="192" t="s">
        <v>106</v>
      </c>
      <c r="H35" s="182"/>
      <c r="I35" s="183">
        <v>22654</v>
      </c>
      <c r="J35" s="185">
        <v>22.71476</v>
      </c>
      <c r="K35" s="185">
        <v>7.17596</v>
      </c>
      <c r="L35" s="185">
        <v>17.14956</v>
      </c>
    </row>
    <row r="36" spans="1:12" s="39" customFormat="1" ht="16.5" customHeight="1">
      <c r="A36" s="180">
        <v>22661</v>
      </c>
      <c r="B36" s="181">
        <v>290.67</v>
      </c>
      <c r="C36" s="185">
        <v>5.469</v>
      </c>
      <c r="D36" s="187">
        <f t="shared" si="4"/>
        <v>0.47252160000000004</v>
      </c>
      <c r="E36" s="187">
        <f t="shared" si="5"/>
        <v>32.12258333333333</v>
      </c>
      <c r="F36" s="187">
        <f t="shared" si="6"/>
        <v>15.1786144728</v>
      </c>
      <c r="G36" s="192" t="s">
        <v>108</v>
      </c>
      <c r="H36" s="182"/>
      <c r="I36" s="183">
        <v>22661</v>
      </c>
      <c r="J36" s="185">
        <v>26.72416</v>
      </c>
      <c r="K36" s="185">
        <v>32.79069</v>
      </c>
      <c r="L36" s="185">
        <v>36.8529</v>
      </c>
    </row>
    <row r="37" spans="1:12" s="41" customFormat="1" ht="16.5" customHeight="1">
      <c r="A37" s="180">
        <v>22685</v>
      </c>
      <c r="B37" s="181">
        <v>290.6</v>
      </c>
      <c r="C37" s="185">
        <v>3.587</v>
      </c>
      <c r="D37" s="187">
        <f t="shared" si="4"/>
        <v>0.30991680000000005</v>
      </c>
      <c r="E37" s="187">
        <f t="shared" si="5"/>
        <v>12.296413333333334</v>
      </c>
      <c r="F37" s="187">
        <f t="shared" si="6"/>
        <v>3.8108650717440007</v>
      </c>
      <c r="G37" s="192" t="s">
        <v>109</v>
      </c>
      <c r="H37" s="182"/>
      <c r="I37" s="183">
        <v>22685</v>
      </c>
      <c r="J37" s="185">
        <v>12.56905</v>
      </c>
      <c r="K37" s="185">
        <v>20.09127</v>
      </c>
      <c r="L37" s="185">
        <v>4.22892</v>
      </c>
    </row>
    <row r="38" spans="1:12" ht="16.5" customHeight="1">
      <c r="A38" s="180">
        <v>22695</v>
      </c>
      <c r="B38" s="181">
        <v>290.45</v>
      </c>
      <c r="C38" s="185">
        <v>2.648</v>
      </c>
      <c r="D38" s="187">
        <f t="shared" si="4"/>
        <v>0.22878720000000002</v>
      </c>
      <c r="E38" s="187">
        <f t="shared" si="5"/>
        <v>11.47836</v>
      </c>
      <c r="F38" s="187">
        <f t="shared" si="6"/>
        <v>2.626101844992</v>
      </c>
      <c r="G38" s="192" t="s">
        <v>110</v>
      </c>
      <c r="H38" s="182"/>
      <c r="I38" s="183">
        <v>22695</v>
      </c>
      <c r="J38" s="185">
        <v>18.22394</v>
      </c>
      <c r="K38" s="185">
        <v>16.21114</v>
      </c>
      <c r="L38" s="185">
        <v>0</v>
      </c>
    </row>
    <row r="39" spans="1:12" ht="16.5" customHeight="1">
      <c r="A39" s="180">
        <v>22703</v>
      </c>
      <c r="B39" s="181">
        <v>290.51</v>
      </c>
      <c r="C39" s="185">
        <v>2.828</v>
      </c>
      <c r="D39" s="187">
        <f t="shared" si="4"/>
        <v>0.2443392</v>
      </c>
      <c r="E39" s="187">
        <f t="shared" si="5"/>
        <v>15.607889999999998</v>
      </c>
      <c r="F39" s="187">
        <f t="shared" si="6"/>
        <v>3.8136193562879996</v>
      </c>
      <c r="G39" s="192" t="s">
        <v>111</v>
      </c>
      <c r="H39" s="182"/>
      <c r="I39" s="183">
        <v>22703</v>
      </c>
      <c r="J39" s="185">
        <v>14.00471</v>
      </c>
      <c r="K39" s="185">
        <v>24.15533</v>
      </c>
      <c r="L39" s="185">
        <v>8.66363</v>
      </c>
    </row>
    <row r="40" spans="1:12" ht="16.5" customHeight="1">
      <c r="A40" s="180">
        <v>22713</v>
      </c>
      <c r="B40" s="181">
        <v>290.42</v>
      </c>
      <c r="C40" s="185">
        <v>0.913</v>
      </c>
      <c r="D40" s="187">
        <f t="shared" si="4"/>
        <v>0.0788832</v>
      </c>
      <c r="E40" s="187">
        <f t="shared" si="5"/>
        <v>16.063233333333333</v>
      </c>
      <c r="F40" s="187">
        <f t="shared" si="6"/>
        <v>1.26711924768</v>
      </c>
      <c r="G40" s="192" t="s">
        <v>112</v>
      </c>
      <c r="H40" s="182"/>
      <c r="I40" s="183">
        <v>22713</v>
      </c>
      <c r="J40" s="185">
        <v>18.00242</v>
      </c>
      <c r="K40" s="185">
        <v>20.88409</v>
      </c>
      <c r="L40" s="185">
        <v>9.30319</v>
      </c>
    </row>
    <row r="41" spans="1:12" ht="16.5" customHeight="1">
      <c r="A41" s="180">
        <v>22724</v>
      </c>
      <c r="B41" s="181">
        <v>290.37</v>
      </c>
      <c r="C41" s="185">
        <v>0.861</v>
      </c>
      <c r="D41" s="187">
        <f t="shared" si="4"/>
        <v>0.07439040000000001</v>
      </c>
      <c r="E41" s="187">
        <f t="shared" si="5"/>
        <v>35.05190666666667</v>
      </c>
      <c r="F41" s="187">
        <f t="shared" si="6"/>
        <v>2.6075253576960002</v>
      </c>
      <c r="G41" s="192" t="s">
        <v>131</v>
      </c>
      <c r="H41" s="182"/>
      <c r="I41" s="183">
        <v>22724</v>
      </c>
      <c r="J41" s="185">
        <v>34.71864</v>
      </c>
      <c r="K41" s="185">
        <v>22.92663</v>
      </c>
      <c r="L41" s="185">
        <v>47.51045</v>
      </c>
    </row>
    <row r="42" spans="1:12" ht="16.5" customHeight="1">
      <c r="A42" s="180">
        <v>22731</v>
      </c>
      <c r="B42" s="181">
        <v>290.41</v>
      </c>
      <c r="C42" s="185">
        <v>0.918</v>
      </c>
      <c r="D42" s="187">
        <f t="shared" si="4"/>
        <v>0.0793152</v>
      </c>
      <c r="E42" s="187">
        <f t="shared" si="5"/>
        <v>25.400966666666665</v>
      </c>
      <c r="F42" s="187">
        <f t="shared" si="6"/>
        <v>2.01468275136</v>
      </c>
      <c r="G42" s="193" t="s">
        <v>132</v>
      </c>
      <c r="H42" s="191"/>
      <c r="I42" s="184">
        <v>22731</v>
      </c>
      <c r="J42" s="185">
        <v>22.89268</v>
      </c>
      <c r="K42" s="185">
        <v>22.61089</v>
      </c>
      <c r="L42" s="185">
        <v>30.69933</v>
      </c>
    </row>
    <row r="43" spans="1:12" ht="16.5" customHeight="1">
      <c r="A43" s="129"/>
      <c r="B43" s="130"/>
      <c r="C43" s="130"/>
      <c r="D43" s="131"/>
      <c r="E43" s="131"/>
      <c r="F43" s="131"/>
      <c r="G43" s="132"/>
      <c r="H43" s="133"/>
      <c r="I43" s="129"/>
      <c r="J43" s="130"/>
      <c r="K43" s="130"/>
      <c r="L43" s="130"/>
    </row>
    <row r="44" spans="1:12" ht="16.5" customHeight="1">
      <c r="A44" s="129"/>
      <c r="B44" s="130"/>
      <c r="C44" s="130"/>
      <c r="D44" s="131"/>
      <c r="E44" s="131"/>
      <c r="F44" s="131"/>
      <c r="G44" s="132"/>
      <c r="H44" s="133"/>
      <c r="I44" s="129"/>
      <c r="J44" s="130"/>
      <c r="K44" s="130"/>
      <c r="L44" s="130"/>
    </row>
    <row r="45" spans="1:12" ht="16.5" customHeight="1">
      <c r="A45" s="129"/>
      <c r="B45" s="130"/>
      <c r="C45" s="130"/>
      <c r="D45" s="131"/>
      <c r="E45" s="131"/>
      <c r="F45" s="131"/>
      <c r="G45" s="132"/>
      <c r="H45" s="133"/>
      <c r="I45" s="129"/>
      <c r="J45" s="130"/>
      <c r="K45" s="130"/>
      <c r="L45" s="130"/>
    </row>
    <row r="46" spans="1:12" ht="16.5" customHeight="1">
      <c r="A46" s="129"/>
      <c r="B46" s="130"/>
      <c r="C46" s="130"/>
      <c r="D46" s="131"/>
      <c r="E46" s="131"/>
      <c r="F46" s="131"/>
      <c r="G46" s="132"/>
      <c r="H46" s="133"/>
      <c r="I46" s="129"/>
      <c r="J46" s="130"/>
      <c r="K46" s="130"/>
      <c r="L46" s="130"/>
    </row>
  </sheetData>
  <sheetProtection/>
  <mergeCells count="16">
    <mergeCell ref="A5:A6"/>
    <mergeCell ref="C5:D5"/>
    <mergeCell ref="H5:H6"/>
    <mergeCell ref="A4:C4"/>
    <mergeCell ref="D4:F4"/>
    <mergeCell ref="A1:L1"/>
    <mergeCell ref="A2:L2"/>
    <mergeCell ref="A3:C3"/>
    <mergeCell ref="D3:F3"/>
    <mergeCell ref="G3:I3"/>
    <mergeCell ref="I5:I6"/>
    <mergeCell ref="J5:L5"/>
    <mergeCell ref="G4:I4"/>
    <mergeCell ref="J3:L3"/>
    <mergeCell ref="G5:G6"/>
    <mergeCell ref="J4:L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4">
      <selection activeCell="L16" sqref="L16"/>
    </sheetView>
  </sheetViews>
  <sheetFormatPr defaultColWidth="9.140625" defaultRowHeight="21.75"/>
  <cols>
    <col min="1" max="9" width="9.7109375" style="43" customWidth="1"/>
    <col min="10" max="16384" width="9.140625" style="43" customWidth="1"/>
  </cols>
  <sheetData>
    <row r="17" spans="4:6" ht="24" customHeight="1">
      <c r="D17" s="44" t="s">
        <v>40</v>
      </c>
      <c r="E17" s="45">
        <v>36</v>
      </c>
      <c r="F17" s="46" t="s">
        <v>22</v>
      </c>
    </row>
    <row r="34" spans="4:6" ht="23.25">
      <c r="D34" s="44" t="s">
        <v>41</v>
      </c>
      <c r="E34" s="45">
        <v>342</v>
      </c>
      <c r="F34" s="46" t="s">
        <v>22</v>
      </c>
    </row>
  </sheetData>
  <sheetProtection/>
  <printOptions/>
  <pageMargins left="1.3779527559055118" right="0.1968503937007874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8"/>
  <sheetViews>
    <sheetView tabSelected="1" zoomScalePageLayoutView="0" workbookViewId="0" topLeftCell="A1">
      <selection activeCell="R27" sqref="R27"/>
    </sheetView>
  </sheetViews>
  <sheetFormatPr defaultColWidth="11.421875" defaultRowHeight="21.75"/>
  <cols>
    <col min="1" max="1" width="9.140625" style="56" bestFit="1" customWidth="1"/>
    <col min="2" max="2" width="2.7109375" style="57" bestFit="1" customWidth="1"/>
    <col min="3" max="4" width="7.421875" style="49" customWidth="1"/>
    <col min="5" max="5" width="8.140625" style="55" customWidth="1"/>
    <col min="6" max="6" width="8.7109375" style="50" customWidth="1"/>
    <col min="7" max="15" width="9.7109375" style="50" customWidth="1"/>
    <col min="16" max="16384" width="11.421875" style="50" customWidth="1"/>
  </cols>
  <sheetData>
    <row r="1" spans="1:17" ht="22.5" customHeight="1">
      <c r="A1" s="150">
        <v>43191</v>
      </c>
      <c r="B1" s="48">
        <v>37712</v>
      </c>
      <c r="D1" s="49">
        <v>290.09</v>
      </c>
      <c r="F1" s="69">
        <v>288.5</v>
      </c>
      <c r="Q1" s="69"/>
    </row>
    <row r="2" spans="1:17" ht="22.5" customHeight="1">
      <c r="A2" s="150">
        <v>43192</v>
      </c>
      <c r="B2" s="48">
        <v>37713</v>
      </c>
      <c r="D2" s="49">
        <v>290.02</v>
      </c>
      <c r="Q2" s="69"/>
    </row>
    <row r="3" spans="1:17" ht="22.5" customHeight="1">
      <c r="A3" s="150">
        <v>43193</v>
      </c>
      <c r="B3" s="48">
        <v>37714</v>
      </c>
      <c r="D3" s="49">
        <v>290.02</v>
      </c>
      <c r="E3" s="55">
        <v>290.02</v>
      </c>
      <c r="Q3" s="69"/>
    </row>
    <row r="4" spans="1:17" ht="22.5" customHeight="1">
      <c r="A4" s="150">
        <v>43194</v>
      </c>
      <c r="B4" s="48">
        <v>37715</v>
      </c>
      <c r="D4" s="49">
        <v>289.99</v>
      </c>
      <c r="Q4" s="69"/>
    </row>
    <row r="5" spans="1:17" ht="22.5" customHeight="1">
      <c r="A5" s="150">
        <v>43195</v>
      </c>
      <c r="B5" s="48">
        <v>37716</v>
      </c>
      <c r="D5" s="49">
        <v>290.26</v>
      </c>
      <c r="Q5" s="69"/>
    </row>
    <row r="6" spans="1:17" ht="22.5" customHeight="1">
      <c r="A6" s="150">
        <v>43196</v>
      </c>
      <c r="B6" s="48">
        <v>37717</v>
      </c>
      <c r="D6" s="49">
        <v>290.5</v>
      </c>
      <c r="Q6" s="69"/>
    </row>
    <row r="7" spans="1:17" ht="22.5" customHeight="1">
      <c r="A7" s="150">
        <v>43197</v>
      </c>
      <c r="B7" s="48">
        <v>37718</v>
      </c>
      <c r="D7" s="49">
        <v>290.46</v>
      </c>
      <c r="Q7" s="69"/>
    </row>
    <row r="8" spans="1:17" ht="22.5" customHeight="1">
      <c r="A8" s="150">
        <v>43198</v>
      </c>
      <c r="B8" s="48">
        <v>37719</v>
      </c>
      <c r="D8" s="49">
        <v>290.53</v>
      </c>
      <c r="Q8" s="69"/>
    </row>
    <row r="9" spans="1:17" ht="22.5" customHeight="1">
      <c r="A9" s="150">
        <v>43199</v>
      </c>
      <c r="B9" s="48">
        <v>37720</v>
      </c>
      <c r="D9" s="49">
        <v>290.47</v>
      </c>
      <c r="Q9" s="69"/>
    </row>
    <row r="10" spans="1:17" ht="22.5" customHeight="1">
      <c r="A10" s="150">
        <v>43200</v>
      </c>
      <c r="B10" s="48">
        <v>37721</v>
      </c>
      <c r="D10" s="49">
        <v>290.56</v>
      </c>
      <c r="Q10" s="69"/>
    </row>
    <row r="11" spans="1:17" ht="22.5" customHeight="1">
      <c r="A11" s="150">
        <v>43201</v>
      </c>
      <c r="B11" s="48">
        <v>37722</v>
      </c>
      <c r="D11" s="49">
        <v>290.45</v>
      </c>
      <c r="E11" s="67"/>
      <c r="Q11" s="69"/>
    </row>
    <row r="12" spans="1:17" ht="22.5" customHeight="1">
      <c r="A12" s="150">
        <v>43202</v>
      </c>
      <c r="B12" s="48">
        <v>37723</v>
      </c>
      <c r="D12" s="49">
        <v>290.26</v>
      </c>
      <c r="Q12" s="69"/>
    </row>
    <row r="13" spans="1:17" ht="22.5" customHeight="1">
      <c r="A13" s="150">
        <v>43203</v>
      </c>
      <c r="B13" s="48">
        <v>37724</v>
      </c>
      <c r="D13" s="49">
        <v>290.18</v>
      </c>
      <c r="Q13" s="69"/>
    </row>
    <row r="14" spans="1:17" ht="22.5" customHeight="1">
      <c r="A14" s="150">
        <v>43204</v>
      </c>
      <c r="B14" s="48">
        <v>37725</v>
      </c>
      <c r="C14" s="66"/>
      <c r="D14" s="49">
        <v>290.14</v>
      </c>
      <c r="Q14" s="69"/>
    </row>
    <row r="15" spans="1:17" ht="22.5" customHeight="1">
      <c r="A15" s="150">
        <v>43205</v>
      </c>
      <c r="B15" s="48">
        <v>37726</v>
      </c>
      <c r="C15" s="66"/>
      <c r="D15" s="49">
        <v>290.15</v>
      </c>
      <c r="Q15" s="69"/>
    </row>
    <row r="16" spans="1:17" ht="22.5" customHeight="1">
      <c r="A16" s="150">
        <v>43206</v>
      </c>
      <c r="B16" s="48">
        <v>37727</v>
      </c>
      <c r="C16" s="66"/>
      <c r="D16" s="49">
        <v>290.25</v>
      </c>
      <c r="Q16" s="69"/>
    </row>
    <row r="17" spans="1:17" ht="22.5" customHeight="1">
      <c r="A17" s="150">
        <v>43207</v>
      </c>
      <c r="B17" s="48">
        <v>37728</v>
      </c>
      <c r="C17" s="66"/>
      <c r="D17" s="49">
        <v>290.38</v>
      </c>
      <c r="J17" s="51" t="s">
        <v>40</v>
      </c>
      <c r="K17" s="52">
        <v>36</v>
      </c>
      <c r="L17" s="53" t="s">
        <v>22</v>
      </c>
      <c r="Q17" s="69"/>
    </row>
    <row r="18" spans="1:17" ht="22.5" customHeight="1">
      <c r="A18" s="150">
        <v>43208</v>
      </c>
      <c r="B18" s="48">
        <v>37729</v>
      </c>
      <c r="C18" s="66"/>
      <c r="D18" s="49">
        <v>290.37</v>
      </c>
      <c r="Q18" s="69"/>
    </row>
    <row r="19" spans="1:17" ht="22.5" customHeight="1">
      <c r="A19" s="150">
        <v>43209</v>
      </c>
      <c r="B19" s="48">
        <v>37730</v>
      </c>
      <c r="C19" s="66"/>
      <c r="D19" s="49">
        <v>290.64</v>
      </c>
      <c r="Q19" s="69"/>
    </row>
    <row r="20" spans="1:17" ht="22.5" customHeight="1">
      <c r="A20" s="150">
        <v>43210</v>
      </c>
      <c r="B20" s="48">
        <v>37731</v>
      </c>
      <c r="C20" s="66"/>
      <c r="D20" s="49">
        <v>290.62</v>
      </c>
      <c r="E20" s="55">
        <v>290.55</v>
      </c>
      <c r="Q20" s="69"/>
    </row>
    <row r="21" spans="1:17" ht="22.5" customHeight="1">
      <c r="A21" s="150">
        <v>43211</v>
      </c>
      <c r="B21" s="48">
        <v>37732</v>
      </c>
      <c r="C21" s="66"/>
      <c r="D21" s="49">
        <v>290.72</v>
      </c>
      <c r="Q21" s="69"/>
    </row>
    <row r="22" spans="1:17" ht="22.5" customHeight="1">
      <c r="A22" s="150">
        <v>43212</v>
      </c>
      <c r="B22" s="48">
        <v>37733</v>
      </c>
      <c r="C22" s="66"/>
      <c r="D22" s="49">
        <v>290.6</v>
      </c>
      <c r="Q22" s="69"/>
    </row>
    <row r="23" spans="1:17" ht="22.5" customHeight="1">
      <c r="A23" s="150">
        <v>43213</v>
      </c>
      <c r="B23" s="48">
        <v>37734</v>
      </c>
      <c r="C23" s="66"/>
      <c r="D23" s="49">
        <v>290.52</v>
      </c>
      <c r="Q23" s="69"/>
    </row>
    <row r="24" spans="1:17" ht="22.5" customHeight="1">
      <c r="A24" s="150">
        <v>43214</v>
      </c>
      <c r="B24" s="48">
        <v>37735</v>
      </c>
      <c r="C24" s="66"/>
      <c r="D24" s="49">
        <v>290.46</v>
      </c>
      <c r="Q24" s="69"/>
    </row>
    <row r="25" spans="1:17" ht="22.5" customHeight="1">
      <c r="A25" s="150">
        <v>43215</v>
      </c>
      <c r="B25" s="48">
        <v>37736</v>
      </c>
      <c r="C25" s="66"/>
      <c r="D25" s="49">
        <v>290.53</v>
      </c>
      <c r="Q25" s="69"/>
    </row>
    <row r="26" spans="1:17" ht="22.5" customHeight="1">
      <c r="A26" s="150">
        <v>43216</v>
      </c>
      <c r="B26" s="48">
        <v>37737</v>
      </c>
      <c r="C26" s="66"/>
      <c r="D26" s="49">
        <v>290.32</v>
      </c>
      <c r="Q26" s="69"/>
    </row>
    <row r="27" spans="1:19" ht="22.5" customHeight="1">
      <c r="A27" s="150">
        <v>43217</v>
      </c>
      <c r="B27" s="48">
        <v>37738</v>
      </c>
      <c r="C27" s="66"/>
      <c r="D27" s="49">
        <v>290.44</v>
      </c>
      <c r="G27" s="54"/>
      <c r="L27" s="54"/>
      <c r="M27" s="54"/>
      <c r="N27" s="54"/>
      <c r="O27" s="54"/>
      <c r="P27" s="54"/>
      <c r="Q27" s="69"/>
      <c r="R27" s="54"/>
      <c r="S27" s="54"/>
    </row>
    <row r="28" spans="1:19" s="54" customFormat="1" ht="22.5" customHeight="1">
      <c r="A28" s="150">
        <v>43218</v>
      </c>
      <c r="B28" s="48">
        <v>37739</v>
      </c>
      <c r="C28" s="66"/>
      <c r="D28" s="49">
        <v>290.42</v>
      </c>
      <c r="E28" s="68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69"/>
      <c r="R28" s="50"/>
      <c r="S28" s="50"/>
    </row>
    <row r="29" spans="1:17" ht="22.5" customHeight="1">
      <c r="A29" s="150">
        <v>43219</v>
      </c>
      <c r="B29" s="48">
        <v>37740</v>
      </c>
      <c r="C29" s="66"/>
      <c r="D29" s="49">
        <v>290.6</v>
      </c>
      <c r="Q29" s="69"/>
    </row>
    <row r="30" spans="1:17" ht="22.5" customHeight="1">
      <c r="A30" s="150">
        <v>43220</v>
      </c>
      <c r="B30" s="48">
        <v>37741</v>
      </c>
      <c r="C30" s="66"/>
      <c r="D30" s="49">
        <v>290.55</v>
      </c>
      <c r="Q30" s="69"/>
    </row>
    <row r="31" spans="1:17" ht="22.5" customHeight="1">
      <c r="A31" s="150">
        <v>43221</v>
      </c>
      <c r="B31" s="48">
        <v>37742</v>
      </c>
      <c r="C31" s="66"/>
      <c r="D31" s="49">
        <v>290.47</v>
      </c>
      <c r="Q31" s="69"/>
    </row>
    <row r="32" spans="1:17" ht="22.5" customHeight="1">
      <c r="A32" s="150">
        <v>43222</v>
      </c>
      <c r="B32" s="48">
        <v>37743</v>
      </c>
      <c r="C32" s="66"/>
      <c r="D32" s="49">
        <v>291.12</v>
      </c>
      <c r="Q32" s="69"/>
    </row>
    <row r="33" spans="1:5" ht="22.5" customHeight="1">
      <c r="A33" s="150">
        <v>43223</v>
      </c>
      <c r="B33" s="48">
        <v>37744</v>
      </c>
      <c r="C33" s="66"/>
      <c r="D33" s="49">
        <v>291.56</v>
      </c>
      <c r="E33" s="55">
        <v>291.505</v>
      </c>
    </row>
    <row r="34" spans="1:12" ht="21" customHeight="1">
      <c r="A34" s="150">
        <v>43224</v>
      </c>
      <c r="B34" s="48">
        <v>37745</v>
      </c>
      <c r="C34" s="66"/>
      <c r="D34" s="49">
        <v>291.47</v>
      </c>
      <c r="J34" s="44" t="s">
        <v>42</v>
      </c>
      <c r="K34" s="45">
        <f>+COUNT(DATA!#REF!)</f>
        <v>0</v>
      </c>
      <c r="L34" s="46" t="s">
        <v>22</v>
      </c>
    </row>
    <row r="35" spans="1:4" ht="21" customHeight="1">
      <c r="A35" s="150">
        <v>43225</v>
      </c>
      <c r="B35" s="48">
        <v>37746</v>
      </c>
      <c r="C35" s="66"/>
      <c r="D35" s="49">
        <v>291.3</v>
      </c>
    </row>
    <row r="36" spans="1:12" ht="21" customHeight="1">
      <c r="A36" s="150">
        <v>43226</v>
      </c>
      <c r="B36" s="48">
        <v>37747</v>
      </c>
      <c r="C36" s="66"/>
      <c r="D36" s="49">
        <v>291.15</v>
      </c>
      <c r="J36" s="51" t="s">
        <v>40</v>
      </c>
      <c r="K36" s="52">
        <v>36</v>
      </c>
      <c r="L36" s="53" t="s">
        <v>22</v>
      </c>
    </row>
    <row r="37" spans="1:4" ht="21" customHeight="1">
      <c r="A37" s="150">
        <v>43227</v>
      </c>
      <c r="B37" s="48">
        <v>37748</v>
      </c>
      <c r="C37" s="66"/>
      <c r="D37" s="49">
        <v>290.97</v>
      </c>
    </row>
    <row r="38" spans="1:4" ht="21" customHeight="1">
      <c r="A38" s="150">
        <v>43228</v>
      </c>
      <c r="B38" s="48">
        <v>37749</v>
      </c>
      <c r="C38" s="66"/>
      <c r="D38" s="49">
        <v>290.97</v>
      </c>
    </row>
    <row r="39" spans="1:4" ht="23.25">
      <c r="A39" s="150">
        <v>43229</v>
      </c>
      <c r="B39" s="48">
        <v>37750</v>
      </c>
      <c r="C39" s="66"/>
      <c r="D39" s="49">
        <v>290.58</v>
      </c>
    </row>
    <row r="40" spans="1:9" ht="24">
      <c r="A40" s="150">
        <v>43230</v>
      </c>
      <c r="B40" s="48">
        <v>37751</v>
      </c>
      <c r="C40" s="66"/>
      <c r="D40" s="49">
        <v>290.46</v>
      </c>
      <c r="H40" s="13"/>
      <c r="I40" s="13"/>
    </row>
    <row r="41" spans="1:9" ht="24">
      <c r="A41" s="150">
        <v>43231</v>
      </c>
      <c r="B41" s="48">
        <v>37752</v>
      </c>
      <c r="C41" s="66"/>
      <c r="D41" s="49">
        <v>290.48</v>
      </c>
      <c r="H41" s="13"/>
      <c r="I41" s="13"/>
    </row>
    <row r="42" spans="1:9" ht="24">
      <c r="A42" s="150">
        <v>43232</v>
      </c>
      <c r="B42" s="48">
        <v>37753</v>
      </c>
      <c r="C42" s="66"/>
      <c r="D42" s="49">
        <v>290.5</v>
      </c>
      <c r="H42" s="13"/>
      <c r="I42" s="13"/>
    </row>
    <row r="43" spans="1:9" ht="24">
      <c r="A43" s="150">
        <v>43233</v>
      </c>
      <c r="B43" s="48">
        <v>37754</v>
      </c>
      <c r="C43" s="66"/>
      <c r="D43" s="49">
        <v>290.46</v>
      </c>
      <c r="H43" s="13"/>
      <c r="I43" s="13"/>
    </row>
    <row r="44" spans="1:9" ht="24">
      <c r="A44" s="150">
        <v>43234</v>
      </c>
      <c r="B44" s="48">
        <v>37755</v>
      </c>
      <c r="C44" s="66"/>
      <c r="D44" s="49">
        <v>290.62</v>
      </c>
      <c r="H44" s="13"/>
      <c r="I44" s="13"/>
    </row>
    <row r="45" spans="1:9" ht="24">
      <c r="A45" s="150">
        <v>43235</v>
      </c>
      <c r="B45" s="48">
        <v>37756</v>
      </c>
      <c r="C45" s="66"/>
      <c r="D45" s="49">
        <v>291</v>
      </c>
      <c r="H45" s="13"/>
      <c r="I45" s="13"/>
    </row>
    <row r="46" spans="1:9" ht="24">
      <c r="A46" s="150">
        <v>43236</v>
      </c>
      <c r="B46" s="48">
        <v>37757</v>
      </c>
      <c r="C46" s="66"/>
      <c r="D46" s="49">
        <v>290.94</v>
      </c>
      <c r="H46" s="13"/>
      <c r="I46" s="13"/>
    </row>
    <row r="47" spans="1:9" ht="24">
      <c r="A47" s="150">
        <v>43237</v>
      </c>
      <c r="B47" s="48">
        <v>37758</v>
      </c>
      <c r="C47" s="66"/>
      <c r="D47" s="49">
        <v>290.86</v>
      </c>
      <c r="H47" s="13"/>
      <c r="I47" s="13"/>
    </row>
    <row r="48" spans="1:4" ht="23.25">
      <c r="A48" s="150">
        <v>43238</v>
      </c>
      <c r="B48" s="48">
        <v>37759</v>
      </c>
      <c r="C48" s="66"/>
      <c r="D48" s="49">
        <v>290.78</v>
      </c>
    </row>
    <row r="49" spans="1:4" ht="23.25">
      <c r="A49" s="150">
        <v>43239</v>
      </c>
      <c r="B49" s="48">
        <v>37760</v>
      </c>
      <c r="C49" s="66"/>
      <c r="D49" s="49">
        <v>290.8</v>
      </c>
    </row>
    <row r="50" spans="1:4" ht="23.25">
      <c r="A50" s="150">
        <v>43240</v>
      </c>
      <c r="B50" s="48">
        <v>37761</v>
      </c>
      <c r="C50" s="66"/>
      <c r="D50" s="49">
        <v>290.75</v>
      </c>
    </row>
    <row r="51" spans="1:4" ht="23.25">
      <c r="A51" s="150">
        <v>43241</v>
      </c>
      <c r="B51" s="48">
        <v>37762</v>
      </c>
      <c r="C51" s="66"/>
      <c r="D51" s="49">
        <v>290.72</v>
      </c>
    </row>
    <row r="52" spans="1:5" ht="23.25">
      <c r="A52" s="150">
        <v>43242</v>
      </c>
      <c r="B52" s="48">
        <v>37763</v>
      </c>
      <c r="C52" s="66"/>
      <c r="D52" s="49">
        <v>290.68</v>
      </c>
      <c r="E52" s="55">
        <v>290.63</v>
      </c>
    </row>
    <row r="53" spans="1:4" ht="23.25">
      <c r="A53" s="150">
        <v>43243</v>
      </c>
      <c r="B53" s="48">
        <v>37764</v>
      </c>
      <c r="C53" s="66"/>
      <c r="D53" s="49">
        <v>291.2</v>
      </c>
    </row>
    <row r="54" spans="1:4" ht="23.25">
      <c r="A54" s="150">
        <v>43244</v>
      </c>
      <c r="B54" s="48">
        <v>37765</v>
      </c>
      <c r="C54" s="66"/>
      <c r="D54" s="49">
        <v>292.31</v>
      </c>
    </row>
    <row r="55" spans="1:4" ht="23.25">
      <c r="A55" s="150">
        <v>43245</v>
      </c>
      <c r="B55" s="48">
        <v>37766</v>
      </c>
      <c r="C55" s="66"/>
      <c r="D55" s="49">
        <v>292.5</v>
      </c>
    </row>
    <row r="56" spans="1:4" ht="23.25">
      <c r="A56" s="150">
        <v>43246</v>
      </c>
      <c r="B56" s="48">
        <v>37767</v>
      </c>
      <c r="C56" s="66"/>
      <c r="D56" s="49">
        <v>292.03</v>
      </c>
    </row>
    <row r="57" spans="1:4" ht="23.25">
      <c r="A57" s="150">
        <v>43247</v>
      </c>
      <c r="B57" s="48">
        <v>37768</v>
      </c>
      <c r="C57" s="66"/>
      <c r="D57" s="49">
        <v>291.71</v>
      </c>
    </row>
    <row r="58" spans="1:4" ht="23.25">
      <c r="A58" s="150">
        <v>43248</v>
      </c>
      <c r="B58" s="48">
        <v>37769</v>
      </c>
      <c r="C58" s="66"/>
      <c r="D58" s="49">
        <v>291.41</v>
      </c>
    </row>
    <row r="59" spans="1:4" ht="23.25">
      <c r="A59" s="150">
        <v>43249</v>
      </c>
      <c r="B59" s="48">
        <v>37770</v>
      </c>
      <c r="C59" s="66"/>
      <c r="D59" s="49">
        <v>291.57</v>
      </c>
    </row>
    <row r="60" spans="1:4" ht="23.25">
      <c r="A60" s="150">
        <v>43250</v>
      </c>
      <c r="B60" s="48">
        <v>37771</v>
      </c>
      <c r="C60" s="66"/>
      <c r="D60" s="49">
        <v>291.58</v>
      </c>
    </row>
    <row r="61" spans="1:4" ht="23.25">
      <c r="A61" s="150">
        <v>43251</v>
      </c>
      <c r="B61" s="48">
        <v>37772</v>
      </c>
      <c r="C61" s="66"/>
      <c r="D61" s="49">
        <v>291.88</v>
      </c>
    </row>
    <row r="62" spans="1:4" ht="23.25">
      <c r="A62" s="150">
        <v>43252</v>
      </c>
      <c r="B62" s="48">
        <v>37773</v>
      </c>
      <c r="C62" s="66"/>
      <c r="D62" s="49">
        <v>291.72</v>
      </c>
    </row>
    <row r="63" spans="1:4" ht="23.25">
      <c r="A63" s="150">
        <v>43253</v>
      </c>
      <c r="B63" s="48">
        <v>37774</v>
      </c>
      <c r="C63" s="66"/>
      <c r="D63" s="49">
        <v>291.38</v>
      </c>
    </row>
    <row r="64" spans="1:4" ht="23.25">
      <c r="A64" s="150">
        <v>43254</v>
      </c>
      <c r="B64" s="48">
        <v>37775</v>
      </c>
      <c r="C64" s="66"/>
      <c r="D64" s="49">
        <v>291.28</v>
      </c>
    </row>
    <row r="65" spans="1:5" ht="23.25">
      <c r="A65" s="150">
        <v>43255</v>
      </c>
      <c r="B65" s="48">
        <v>37776</v>
      </c>
      <c r="C65" s="66"/>
      <c r="D65" s="49">
        <v>291.21</v>
      </c>
      <c r="E65" s="55">
        <v>291.06</v>
      </c>
    </row>
    <row r="66" spans="1:4" ht="23.25">
      <c r="A66" s="150">
        <v>43256</v>
      </c>
      <c r="B66" s="48">
        <v>37777</v>
      </c>
      <c r="C66" s="66"/>
      <c r="D66" s="49">
        <v>291.48</v>
      </c>
    </row>
    <row r="67" spans="1:4" ht="23.25">
      <c r="A67" s="150">
        <v>43257</v>
      </c>
      <c r="B67" s="48">
        <v>37778</v>
      </c>
      <c r="C67" s="66"/>
      <c r="D67" s="49">
        <v>291.37</v>
      </c>
    </row>
    <row r="68" spans="1:4" ht="23.25">
      <c r="A68" s="150">
        <v>43258</v>
      </c>
      <c r="B68" s="48">
        <v>37779</v>
      </c>
      <c r="C68" s="66"/>
      <c r="D68" s="49">
        <v>291.08</v>
      </c>
    </row>
    <row r="69" spans="1:4" ht="23.25">
      <c r="A69" s="150">
        <v>43259</v>
      </c>
      <c r="B69" s="48">
        <v>37780</v>
      </c>
      <c r="C69" s="66"/>
      <c r="D69" s="49">
        <v>290.86</v>
      </c>
    </row>
    <row r="70" spans="1:4" ht="23.25">
      <c r="A70" s="150">
        <v>43260</v>
      </c>
      <c r="B70" s="48">
        <v>37781</v>
      </c>
      <c r="C70" s="66"/>
      <c r="D70" s="49">
        <v>291.19</v>
      </c>
    </row>
    <row r="71" spans="1:4" ht="23.25">
      <c r="A71" s="150">
        <v>43261</v>
      </c>
      <c r="B71" s="48">
        <v>37782</v>
      </c>
      <c r="C71" s="66"/>
      <c r="D71" s="49">
        <v>291.42</v>
      </c>
    </row>
    <row r="72" spans="1:4" ht="23.25">
      <c r="A72" s="150">
        <v>43262</v>
      </c>
      <c r="B72" s="48">
        <v>37783</v>
      </c>
      <c r="C72" s="66"/>
      <c r="D72" s="49">
        <v>291</v>
      </c>
    </row>
    <row r="73" spans="1:4" ht="23.25">
      <c r="A73" s="150">
        <v>43263</v>
      </c>
      <c r="B73" s="48">
        <v>37784</v>
      </c>
      <c r="C73" s="66"/>
      <c r="D73" s="49">
        <v>291.01</v>
      </c>
    </row>
    <row r="74" spans="1:4" ht="23.25">
      <c r="A74" s="150">
        <v>43264</v>
      </c>
      <c r="B74" s="48">
        <v>37785</v>
      </c>
      <c r="C74" s="66"/>
      <c r="D74" s="49">
        <v>290.88</v>
      </c>
    </row>
    <row r="75" spans="1:4" ht="23.25">
      <c r="A75" s="150">
        <v>43265</v>
      </c>
      <c r="B75" s="48">
        <v>37786</v>
      </c>
      <c r="C75" s="66"/>
      <c r="D75" s="49">
        <v>290.63</v>
      </c>
    </row>
    <row r="76" spans="1:4" ht="23.25">
      <c r="A76" s="150">
        <v>43266</v>
      </c>
      <c r="B76" s="48">
        <v>37787</v>
      </c>
      <c r="C76" s="66"/>
      <c r="D76" s="49">
        <v>290.63</v>
      </c>
    </row>
    <row r="77" spans="1:4" ht="23.25">
      <c r="A77" s="150">
        <v>43267</v>
      </c>
      <c r="B77" s="48">
        <v>37788</v>
      </c>
      <c r="C77" s="66"/>
      <c r="D77" s="49">
        <v>290.59</v>
      </c>
    </row>
    <row r="78" spans="1:4" ht="23.25">
      <c r="A78" s="150">
        <v>43268</v>
      </c>
      <c r="B78" s="48">
        <v>37789</v>
      </c>
      <c r="C78" s="66"/>
      <c r="D78" s="49">
        <v>290.68</v>
      </c>
    </row>
    <row r="79" spans="1:4" ht="23.25">
      <c r="A79" s="150">
        <v>43269</v>
      </c>
      <c r="B79" s="48">
        <v>37790</v>
      </c>
      <c r="C79" s="66"/>
      <c r="D79" s="49">
        <v>290.57</v>
      </c>
    </row>
    <row r="80" spans="1:4" ht="23.25">
      <c r="A80" s="150">
        <v>43270</v>
      </c>
      <c r="B80" s="48">
        <v>37791</v>
      </c>
      <c r="C80" s="66"/>
      <c r="D80" s="49">
        <v>290.72</v>
      </c>
    </row>
    <row r="81" spans="1:4" ht="23.25">
      <c r="A81" s="150">
        <v>43271</v>
      </c>
      <c r="B81" s="48">
        <v>37792</v>
      </c>
      <c r="C81" s="66"/>
      <c r="D81" s="49">
        <v>290.68</v>
      </c>
    </row>
    <row r="82" spans="1:4" ht="23.25">
      <c r="A82" s="150">
        <v>43272</v>
      </c>
      <c r="B82" s="48">
        <v>37793</v>
      </c>
      <c r="C82" s="66"/>
      <c r="D82" s="49">
        <v>290.7</v>
      </c>
    </row>
    <row r="83" spans="1:5" ht="23.25">
      <c r="A83" s="150">
        <v>43273</v>
      </c>
      <c r="B83" s="48">
        <v>37794</v>
      </c>
      <c r="C83" s="66"/>
      <c r="D83" s="49">
        <v>290.57</v>
      </c>
      <c r="E83" s="55">
        <v>290.52</v>
      </c>
    </row>
    <row r="84" spans="1:4" ht="23.25">
      <c r="A84" s="150">
        <v>43274</v>
      </c>
      <c r="B84" s="48">
        <v>37795</v>
      </c>
      <c r="C84" s="66"/>
      <c r="D84" s="49">
        <v>290.6</v>
      </c>
    </row>
    <row r="85" spans="1:4" ht="23.25">
      <c r="A85" s="150">
        <v>43275</v>
      </c>
      <c r="B85" s="48">
        <v>37796</v>
      </c>
      <c r="C85" s="66"/>
      <c r="D85" s="49">
        <v>290.52</v>
      </c>
    </row>
    <row r="86" spans="1:4" ht="23.25">
      <c r="A86" s="150">
        <v>43276</v>
      </c>
      <c r="B86" s="48">
        <v>37797</v>
      </c>
      <c r="C86" s="66"/>
      <c r="D86" s="49">
        <v>290.72</v>
      </c>
    </row>
    <row r="87" spans="1:4" ht="23.25">
      <c r="A87" s="150">
        <v>43277</v>
      </c>
      <c r="B87" s="48">
        <v>37798</v>
      </c>
      <c r="C87" s="66"/>
      <c r="D87" s="49">
        <v>290.75</v>
      </c>
    </row>
    <row r="88" spans="1:4" ht="23.25">
      <c r="A88" s="150">
        <v>43278</v>
      </c>
      <c r="B88" s="48">
        <v>37799</v>
      </c>
      <c r="C88" s="66"/>
      <c r="D88" s="49">
        <v>291.2</v>
      </c>
    </row>
    <row r="89" spans="1:4" ht="23.25">
      <c r="A89" s="150">
        <v>43279</v>
      </c>
      <c r="B89" s="48">
        <v>37800</v>
      </c>
      <c r="C89" s="66"/>
      <c r="D89" s="49">
        <v>291.33</v>
      </c>
    </row>
    <row r="90" spans="1:4" ht="23.25">
      <c r="A90" s="150">
        <v>43280</v>
      </c>
      <c r="B90" s="48">
        <v>37801</v>
      </c>
      <c r="C90" s="66"/>
      <c r="D90" s="49">
        <v>291.45</v>
      </c>
    </row>
    <row r="91" spans="1:4" ht="23.25">
      <c r="A91" s="150">
        <v>43281</v>
      </c>
      <c r="B91" s="48">
        <v>37802</v>
      </c>
      <c r="C91" s="66"/>
      <c r="D91" s="49">
        <v>291.41</v>
      </c>
    </row>
    <row r="92" spans="1:4" ht="23.25">
      <c r="A92" s="150">
        <v>43282</v>
      </c>
      <c r="B92" s="48">
        <v>37803</v>
      </c>
      <c r="C92" s="66"/>
      <c r="D92" s="49">
        <v>291.21</v>
      </c>
    </row>
    <row r="93" spans="1:5" ht="23.25">
      <c r="A93" s="150">
        <v>43283</v>
      </c>
      <c r="B93" s="48">
        <v>37804</v>
      </c>
      <c r="C93" s="66"/>
      <c r="D93" s="49">
        <v>290.93</v>
      </c>
      <c r="E93" s="55">
        <v>290.86</v>
      </c>
    </row>
    <row r="94" spans="1:4" ht="23.25">
      <c r="A94" s="150">
        <v>43284</v>
      </c>
      <c r="B94" s="48">
        <v>37805</v>
      </c>
      <c r="C94" s="66"/>
      <c r="D94" s="49">
        <v>290.81</v>
      </c>
    </row>
    <row r="95" spans="1:4" ht="23.25">
      <c r="A95" s="150">
        <v>43285</v>
      </c>
      <c r="B95" s="48">
        <v>37806</v>
      </c>
      <c r="C95" s="66"/>
      <c r="D95" s="49">
        <v>290.69</v>
      </c>
    </row>
    <row r="96" spans="1:4" ht="23.25">
      <c r="A96" s="150">
        <v>43286</v>
      </c>
      <c r="B96" s="48">
        <v>37807</v>
      </c>
      <c r="C96" s="66"/>
      <c r="D96" s="49">
        <v>290.66</v>
      </c>
    </row>
    <row r="97" spans="1:4" ht="23.25">
      <c r="A97" s="150">
        <v>43287</v>
      </c>
      <c r="B97" s="48">
        <v>37808</v>
      </c>
      <c r="C97" s="66"/>
      <c r="D97" s="49">
        <v>290.64</v>
      </c>
    </row>
    <row r="98" spans="1:4" ht="23.25">
      <c r="A98" s="150">
        <v>43288</v>
      </c>
      <c r="B98" s="48">
        <v>37809</v>
      </c>
      <c r="C98" s="66"/>
      <c r="D98" s="49">
        <v>290.66</v>
      </c>
    </row>
    <row r="99" spans="1:4" ht="23.25">
      <c r="A99" s="150">
        <v>43289</v>
      </c>
      <c r="B99" s="48">
        <v>37810</v>
      </c>
      <c r="C99" s="66"/>
      <c r="D99" s="49">
        <v>290.66</v>
      </c>
    </row>
    <row r="100" spans="1:4" ht="23.25">
      <c r="A100" s="150">
        <v>43290</v>
      </c>
      <c r="B100" s="48">
        <v>37811</v>
      </c>
      <c r="C100" s="66"/>
      <c r="D100" s="49">
        <v>290.66</v>
      </c>
    </row>
    <row r="101" spans="1:4" ht="23.25">
      <c r="A101" s="150">
        <v>43291</v>
      </c>
      <c r="B101" s="48">
        <v>37812</v>
      </c>
      <c r="C101" s="66"/>
      <c r="D101" s="49">
        <v>290.74</v>
      </c>
    </row>
    <row r="102" spans="1:4" ht="23.25">
      <c r="A102" s="150">
        <v>43292</v>
      </c>
      <c r="B102" s="48">
        <v>37813</v>
      </c>
      <c r="C102" s="66"/>
      <c r="D102" s="49">
        <v>290.89</v>
      </c>
    </row>
    <row r="103" spans="1:4" ht="23.25">
      <c r="A103" s="150">
        <v>43293</v>
      </c>
      <c r="B103" s="48">
        <v>37814</v>
      </c>
      <c r="C103" s="66"/>
      <c r="D103" s="49">
        <v>290.86</v>
      </c>
    </row>
    <row r="104" spans="1:4" ht="23.25">
      <c r="A104" s="150">
        <v>43294</v>
      </c>
      <c r="B104" s="48">
        <v>37815</v>
      </c>
      <c r="C104" s="66"/>
      <c r="D104" s="49">
        <v>291.07</v>
      </c>
    </row>
    <row r="105" spans="1:4" ht="23.25">
      <c r="A105" s="150">
        <v>43295</v>
      </c>
      <c r="B105" s="48">
        <v>37816</v>
      </c>
      <c r="C105" s="66"/>
      <c r="D105" s="49">
        <v>291.46</v>
      </c>
    </row>
    <row r="106" spans="1:4" ht="23.25">
      <c r="A106" s="150">
        <v>43296</v>
      </c>
      <c r="B106" s="48">
        <v>37817</v>
      </c>
      <c r="C106" s="66"/>
      <c r="D106" s="49">
        <v>291.45</v>
      </c>
    </row>
    <row r="107" spans="1:4" ht="23.25">
      <c r="A107" s="150">
        <v>43297</v>
      </c>
      <c r="B107" s="48">
        <v>37818</v>
      </c>
      <c r="C107" s="66"/>
      <c r="D107" s="49">
        <v>291.23</v>
      </c>
    </row>
    <row r="108" spans="1:4" ht="23.25">
      <c r="A108" s="150">
        <v>43298</v>
      </c>
      <c r="B108" s="48">
        <v>37819</v>
      </c>
      <c r="C108" s="66"/>
      <c r="D108" s="49">
        <v>291.5</v>
      </c>
    </row>
    <row r="109" spans="1:5" ht="23.25">
      <c r="A109" s="150">
        <v>43299</v>
      </c>
      <c r="B109" s="48">
        <v>37820</v>
      </c>
      <c r="C109" s="66"/>
      <c r="D109" s="49">
        <v>292.5</v>
      </c>
      <c r="E109" s="55">
        <v>291.76</v>
      </c>
    </row>
    <row r="110" spans="1:5" ht="23.25">
      <c r="A110" s="150">
        <v>43300</v>
      </c>
      <c r="B110" s="48">
        <v>37821</v>
      </c>
      <c r="C110" s="66"/>
      <c r="D110" s="49">
        <v>292.77</v>
      </c>
      <c r="E110" s="55">
        <v>292.5</v>
      </c>
    </row>
    <row r="111" spans="1:5" ht="23.25">
      <c r="A111" s="150">
        <v>43301</v>
      </c>
      <c r="B111" s="48">
        <v>37822</v>
      </c>
      <c r="C111" s="66"/>
      <c r="D111" s="49">
        <v>292.99</v>
      </c>
      <c r="E111" s="55">
        <v>292.95</v>
      </c>
    </row>
    <row r="112" spans="1:4" ht="23.25">
      <c r="A112" s="150">
        <v>43302</v>
      </c>
      <c r="B112" s="48">
        <v>37823</v>
      </c>
      <c r="C112" s="66"/>
      <c r="D112" s="49">
        <v>292.92</v>
      </c>
    </row>
    <row r="113" spans="1:4" ht="23.25">
      <c r="A113" s="150">
        <v>43303</v>
      </c>
      <c r="B113" s="48">
        <v>37824</v>
      </c>
      <c r="C113" s="66"/>
      <c r="D113" s="49">
        <v>292.54</v>
      </c>
    </row>
    <row r="114" spans="1:4" ht="23.25">
      <c r="A114" s="150">
        <v>43304</v>
      </c>
      <c r="B114" s="48">
        <v>37825</v>
      </c>
      <c r="C114" s="66"/>
      <c r="D114" s="49">
        <v>292.07</v>
      </c>
    </row>
    <row r="115" spans="1:4" ht="23.25">
      <c r="A115" s="150">
        <v>43305</v>
      </c>
      <c r="B115" s="48">
        <v>37826</v>
      </c>
      <c r="C115" s="66"/>
      <c r="D115" s="49">
        <v>291.86</v>
      </c>
    </row>
    <row r="116" spans="1:4" ht="23.25">
      <c r="A116" s="150">
        <v>43306</v>
      </c>
      <c r="B116" s="48">
        <v>37827</v>
      </c>
      <c r="C116" s="66"/>
      <c r="D116" s="49">
        <v>291.66</v>
      </c>
    </row>
    <row r="117" spans="1:4" ht="23.25">
      <c r="A117" s="150">
        <v>43307</v>
      </c>
      <c r="B117" s="48">
        <v>37828</v>
      </c>
      <c r="C117" s="66"/>
      <c r="D117" s="49">
        <v>291.69</v>
      </c>
    </row>
    <row r="118" spans="1:4" ht="23.25">
      <c r="A118" s="150">
        <v>43308</v>
      </c>
      <c r="B118" s="48">
        <v>37829</v>
      </c>
      <c r="C118" s="66"/>
      <c r="D118" s="49">
        <v>291.7</v>
      </c>
    </row>
    <row r="119" spans="1:4" ht="23.25">
      <c r="A119" s="150">
        <v>43309</v>
      </c>
      <c r="B119" s="48">
        <v>37830</v>
      </c>
      <c r="C119" s="66"/>
      <c r="D119" s="49">
        <v>291.68</v>
      </c>
    </row>
    <row r="120" spans="1:4" ht="23.25">
      <c r="A120" s="150">
        <v>43310</v>
      </c>
      <c r="B120" s="48">
        <v>37831</v>
      </c>
      <c r="C120" s="66"/>
      <c r="D120" s="49">
        <v>291.93</v>
      </c>
    </row>
    <row r="121" spans="1:4" ht="23.25">
      <c r="A121" s="150">
        <v>43311</v>
      </c>
      <c r="B121" s="48">
        <v>37832</v>
      </c>
      <c r="C121" s="66"/>
      <c r="D121" s="49">
        <v>291.9</v>
      </c>
    </row>
    <row r="122" spans="1:4" ht="23.25">
      <c r="A122" s="150">
        <v>43312</v>
      </c>
      <c r="B122" s="48">
        <v>37833</v>
      </c>
      <c r="C122" s="66"/>
      <c r="D122" s="49">
        <v>291.69</v>
      </c>
    </row>
    <row r="123" spans="1:4" ht="23.25">
      <c r="A123" s="150">
        <v>43313</v>
      </c>
      <c r="B123" s="48">
        <v>37834</v>
      </c>
      <c r="C123" s="66"/>
      <c r="D123" s="49">
        <v>291.42</v>
      </c>
    </row>
    <row r="124" spans="1:4" ht="23.25">
      <c r="A124" s="150">
        <v>43314</v>
      </c>
      <c r="B124" s="48">
        <v>37835</v>
      </c>
      <c r="C124" s="66"/>
      <c r="D124" s="49">
        <v>291.19</v>
      </c>
    </row>
    <row r="125" spans="1:4" ht="23.25">
      <c r="A125" s="150">
        <v>43315</v>
      </c>
      <c r="B125" s="48">
        <v>37836</v>
      </c>
      <c r="C125" s="66"/>
      <c r="D125" s="49">
        <v>290.99</v>
      </c>
    </row>
    <row r="126" spans="1:4" ht="23.25">
      <c r="A126" s="150">
        <v>43316</v>
      </c>
      <c r="B126" s="48">
        <v>37837</v>
      </c>
      <c r="C126" s="66"/>
      <c r="D126" s="49">
        <v>290.91</v>
      </c>
    </row>
    <row r="127" spans="1:4" ht="23.25">
      <c r="A127" s="150">
        <v>43317</v>
      </c>
      <c r="B127" s="48">
        <v>37838</v>
      </c>
      <c r="C127" s="66"/>
      <c r="D127" s="49">
        <v>291</v>
      </c>
    </row>
    <row r="128" spans="1:4" ht="23.25">
      <c r="A128" s="150">
        <v>43318</v>
      </c>
      <c r="B128" s="48">
        <v>37839</v>
      </c>
      <c r="C128" s="66"/>
      <c r="D128" s="49">
        <v>291.23</v>
      </c>
    </row>
    <row r="129" spans="1:5" ht="23.25">
      <c r="A129" s="150">
        <v>43319</v>
      </c>
      <c r="B129" s="48">
        <v>37840</v>
      </c>
      <c r="C129" s="66"/>
      <c r="D129" s="49">
        <v>291.26</v>
      </c>
      <c r="E129" s="55">
        <v>291.26</v>
      </c>
    </row>
    <row r="130" spans="1:4" ht="23.25">
      <c r="A130" s="150">
        <v>43320</v>
      </c>
      <c r="B130" s="48">
        <v>37841</v>
      </c>
      <c r="C130" s="66"/>
      <c r="D130" s="49">
        <v>291.18</v>
      </c>
    </row>
    <row r="131" spans="1:4" ht="23.25">
      <c r="A131" s="150">
        <v>43321</v>
      </c>
      <c r="B131" s="48">
        <v>37842</v>
      </c>
      <c r="C131" s="66"/>
      <c r="D131" s="49">
        <v>291.03</v>
      </c>
    </row>
    <row r="132" spans="1:4" ht="23.25">
      <c r="A132" s="150">
        <v>43322</v>
      </c>
      <c r="B132" s="48">
        <v>37843</v>
      </c>
      <c r="C132" s="66"/>
      <c r="D132" s="49">
        <v>291.04</v>
      </c>
    </row>
    <row r="133" spans="1:4" ht="23.25">
      <c r="A133" s="150">
        <v>43323</v>
      </c>
      <c r="B133" s="48">
        <v>37844</v>
      </c>
      <c r="C133" s="66"/>
      <c r="D133" s="49">
        <v>291.1</v>
      </c>
    </row>
    <row r="134" spans="1:4" ht="23.25">
      <c r="A134" s="150">
        <v>43324</v>
      </c>
      <c r="B134" s="48">
        <v>37845</v>
      </c>
      <c r="C134" s="66"/>
      <c r="D134" s="49">
        <v>291.05</v>
      </c>
    </row>
    <row r="135" spans="1:4" ht="23.25">
      <c r="A135" s="150">
        <v>43325</v>
      </c>
      <c r="B135" s="48">
        <v>37846</v>
      </c>
      <c r="C135" s="66"/>
      <c r="D135" s="49">
        <v>290.94</v>
      </c>
    </row>
    <row r="136" spans="1:4" ht="23.25">
      <c r="A136" s="150">
        <v>43326</v>
      </c>
      <c r="B136" s="48">
        <v>37847</v>
      </c>
      <c r="C136" s="66"/>
      <c r="D136" s="49">
        <v>290.95</v>
      </c>
    </row>
    <row r="137" spans="1:5" ht="23.25">
      <c r="A137" s="150">
        <v>43327</v>
      </c>
      <c r="B137" s="48">
        <v>37848</v>
      </c>
      <c r="C137" s="66"/>
      <c r="D137" s="49">
        <v>290.87</v>
      </c>
      <c r="E137" s="55">
        <v>290.84</v>
      </c>
    </row>
    <row r="138" spans="1:4" ht="23.25">
      <c r="A138" s="150">
        <v>43328</v>
      </c>
      <c r="B138" s="48">
        <v>37849</v>
      </c>
      <c r="C138" s="66"/>
      <c r="D138" s="49">
        <v>290.84</v>
      </c>
    </row>
    <row r="139" spans="1:4" ht="23.25">
      <c r="A139" s="150">
        <v>43329</v>
      </c>
      <c r="B139" s="48">
        <v>37850</v>
      </c>
      <c r="C139" s="66"/>
      <c r="D139" s="49">
        <v>290.8</v>
      </c>
    </row>
    <row r="140" spans="1:4" ht="23.25">
      <c r="A140" s="150">
        <v>43330</v>
      </c>
      <c r="B140" s="48">
        <v>37851</v>
      </c>
      <c r="C140" s="66"/>
      <c r="D140" s="49">
        <v>292.42</v>
      </c>
    </row>
    <row r="141" spans="1:5" ht="23.25">
      <c r="A141" s="150">
        <v>43331</v>
      </c>
      <c r="B141" s="48">
        <v>37852</v>
      </c>
      <c r="C141" s="66"/>
      <c r="D141" s="49">
        <v>292.96</v>
      </c>
      <c r="E141" s="55">
        <v>292.7</v>
      </c>
    </row>
    <row r="142" spans="1:5" ht="23.25">
      <c r="A142" s="150">
        <v>43332</v>
      </c>
      <c r="B142" s="48">
        <v>37853</v>
      </c>
      <c r="C142" s="66"/>
      <c r="D142" s="49">
        <v>292.99</v>
      </c>
      <c r="E142" s="55">
        <v>292.96</v>
      </c>
    </row>
    <row r="143" spans="1:4" ht="23.25">
      <c r="A143" s="150">
        <v>43333</v>
      </c>
      <c r="B143" s="48">
        <v>37854</v>
      </c>
      <c r="C143" s="66"/>
      <c r="D143" s="49">
        <v>292.51</v>
      </c>
    </row>
    <row r="144" spans="1:4" ht="23.25">
      <c r="A144" s="150">
        <v>43334</v>
      </c>
      <c r="B144" s="48">
        <v>37855</v>
      </c>
      <c r="C144" s="66"/>
      <c r="D144" s="49">
        <v>291.82</v>
      </c>
    </row>
    <row r="145" spans="1:4" ht="23.25">
      <c r="A145" s="150">
        <v>43335</v>
      </c>
      <c r="B145" s="48">
        <v>37856</v>
      </c>
      <c r="C145" s="66"/>
      <c r="D145" s="49">
        <v>291.7</v>
      </c>
    </row>
    <row r="146" spans="1:5" ht="23.25">
      <c r="A146" s="150">
        <v>43336</v>
      </c>
      <c r="B146" s="48">
        <v>37857</v>
      </c>
      <c r="C146" s="66"/>
      <c r="D146" s="49">
        <v>291.55</v>
      </c>
      <c r="E146" s="55">
        <v>291.51</v>
      </c>
    </row>
    <row r="147" spans="1:4" ht="23.25">
      <c r="A147" s="150">
        <v>43337</v>
      </c>
      <c r="B147" s="48">
        <v>37858</v>
      </c>
      <c r="C147" s="66"/>
      <c r="D147" s="49">
        <v>291.34</v>
      </c>
    </row>
    <row r="148" spans="1:4" ht="23.25">
      <c r="A148" s="150">
        <v>43338</v>
      </c>
      <c r="B148" s="48">
        <v>37859</v>
      </c>
      <c r="C148" s="66"/>
      <c r="D148" s="49">
        <v>291.19</v>
      </c>
    </row>
    <row r="149" spans="1:4" ht="23.25">
      <c r="A149" s="150">
        <v>43339</v>
      </c>
      <c r="B149" s="48">
        <v>37860</v>
      </c>
      <c r="C149" s="66"/>
      <c r="D149" s="49">
        <v>291.13</v>
      </c>
    </row>
    <row r="150" spans="1:4" ht="23.25">
      <c r="A150" s="150">
        <v>43340</v>
      </c>
      <c r="B150" s="48">
        <v>37861</v>
      </c>
      <c r="C150" s="66"/>
      <c r="D150" s="49">
        <v>291.08</v>
      </c>
    </row>
    <row r="151" spans="1:4" ht="23.25">
      <c r="A151" s="150">
        <v>43341</v>
      </c>
      <c r="B151" s="48">
        <v>37862</v>
      </c>
      <c r="C151" s="66"/>
      <c r="D151" s="49">
        <v>291.27</v>
      </c>
    </row>
    <row r="152" spans="1:4" ht="23.25">
      <c r="A152" s="150">
        <v>43342</v>
      </c>
      <c r="B152" s="48">
        <v>37863</v>
      </c>
      <c r="C152" s="66"/>
      <c r="D152" s="49">
        <v>291.11</v>
      </c>
    </row>
    <row r="153" spans="1:4" ht="23.25">
      <c r="A153" s="150">
        <v>43343</v>
      </c>
      <c r="B153" s="48">
        <v>37864</v>
      </c>
      <c r="C153" s="66"/>
      <c r="D153" s="49">
        <v>291.02</v>
      </c>
    </row>
    <row r="154" spans="1:4" ht="23.25">
      <c r="A154" s="150">
        <v>43344</v>
      </c>
      <c r="B154" s="48">
        <v>37865</v>
      </c>
      <c r="C154" s="66"/>
      <c r="D154" s="100">
        <v>291.01</v>
      </c>
    </row>
    <row r="155" spans="1:4" ht="23.25">
      <c r="A155" s="150">
        <v>43345</v>
      </c>
      <c r="B155" s="48">
        <v>37866</v>
      </c>
      <c r="C155" s="66"/>
      <c r="D155" s="100">
        <v>290.97</v>
      </c>
    </row>
    <row r="156" spans="1:4" ht="23.25">
      <c r="A156" s="150">
        <v>43346</v>
      </c>
      <c r="B156" s="48">
        <v>37867</v>
      </c>
      <c r="C156" s="66"/>
      <c r="D156" s="100">
        <v>290.82</v>
      </c>
    </row>
    <row r="157" spans="1:4" ht="23.25">
      <c r="A157" s="150">
        <v>43347</v>
      </c>
      <c r="B157" s="48">
        <v>37868</v>
      </c>
      <c r="C157" s="66"/>
      <c r="D157" s="100">
        <v>290.83</v>
      </c>
    </row>
    <row r="158" spans="1:4" ht="23.25">
      <c r="A158" s="150">
        <v>43348</v>
      </c>
      <c r="B158" s="48">
        <v>37869</v>
      </c>
      <c r="C158" s="66"/>
      <c r="D158" s="100">
        <v>290.89</v>
      </c>
    </row>
    <row r="159" spans="1:4" ht="23.25">
      <c r="A159" s="150">
        <v>43349</v>
      </c>
      <c r="B159" s="48">
        <v>37870</v>
      </c>
      <c r="C159" s="66"/>
      <c r="D159" s="100">
        <v>291.02</v>
      </c>
    </row>
    <row r="160" spans="1:5" ht="23.25">
      <c r="A160" s="150">
        <v>43350</v>
      </c>
      <c r="B160" s="48">
        <v>37871</v>
      </c>
      <c r="C160" s="66"/>
      <c r="D160" s="100">
        <v>290.94</v>
      </c>
      <c r="E160" s="55">
        <v>290.91</v>
      </c>
    </row>
    <row r="161" spans="1:4" ht="23.25">
      <c r="A161" s="150">
        <v>43351</v>
      </c>
      <c r="B161" s="48">
        <v>37872</v>
      </c>
      <c r="C161" s="66"/>
      <c r="D161" s="100">
        <v>290.88</v>
      </c>
    </row>
    <row r="162" spans="1:4" ht="23.25">
      <c r="A162" s="150">
        <v>43352</v>
      </c>
      <c r="B162" s="48">
        <v>37873</v>
      </c>
      <c r="C162" s="66"/>
      <c r="D162" s="100">
        <v>290.87</v>
      </c>
    </row>
    <row r="163" spans="1:4" ht="23.25">
      <c r="A163" s="150">
        <v>43353</v>
      </c>
      <c r="B163" s="48">
        <v>37874</v>
      </c>
      <c r="C163" s="66"/>
      <c r="D163" s="100">
        <v>291.2</v>
      </c>
    </row>
    <row r="164" spans="1:4" ht="23.25">
      <c r="A164" s="150">
        <v>43354</v>
      </c>
      <c r="B164" s="48">
        <v>37875</v>
      </c>
      <c r="C164" s="66"/>
      <c r="D164" s="100">
        <v>291.2</v>
      </c>
    </row>
    <row r="165" spans="1:4" ht="23.25">
      <c r="A165" s="150">
        <v>43355</v>
      </c>
      <c r="B165" s="48">
        <v>37876</v>
      </c>
      <c r="C165" s="66"/>
      <c r="D165" s="100">
        <v>291.08</v>
      </c>
    </row>
    <row r="166" spans="1:4" ht="23.25">
      <c r="A166" s="150">
        <v>43356</v>
      </c>
      <c r="B166" s="48">
        <v>37877</v>
      </c>
      <c r="C166" s="66"/>
      <c r="D166" s="100">
        <v>291.02</v>
      </c>
    </row>
    <row r="167" spans="1:4" ht="23.25">
      <c r="A167" s="150">
        <v>43357</v>
      </c>
      <c r="B167" s="48">
        <v>37878</v>
      </c>
      <c r="C167" s="66"/>
      <c r="D167" s="100">
        <v>290.84</v>
      </c>
    </row>
    <row r="168" spans="1:4" ht="23.25">
      <c r="A168" s="150">
        <v>43358</v>
      </c>
      <c r="B168" s="48">
        <v>37879</v>
      </c>
      <c r="C168" s="66"/>
      <c r="D168" s="100">
        <v>290.81</v>
      </c>
    </row>
    <row r="169" spans="1:4" ht="23.25">
      <c r="A169" s="150">
        <v>43359</v>
      </c>
      <c r="B169" s="48">
        <v>37880</v>
      </c>
      <c r="C169" s="66"/>
      <c r="D169" s="100">
        <v>290.85</v>
      </c>
    </row>
    <row r="170" spans="1:5" ht="23.25">
      <c r="A170" s="150">
        <v>43360</v>
      </c>
      <c r="B170" s="48">
        <v>37881</v>
      </c>
      <c r="C170" s="66"/>
      <c r="D170" s="100">
        <v>290.86</v>
      </c>
      <c r="E170" s="55">
        <v>290.86</v>
      </c>
    </row>
    <row r="171" spans="1:4" ht="23.25">
      <c r="A171" s="150">
        <v>43361</v>
      </c>
      <c r="B171" s="48">
        <v>37882</v>
      </c>
      <c r="C171" s="66"/>
      <c r="D171" s="100">
        <v>290.86</v>
      </c>
    </row>
    <row r="172" spans="1:4" ht="23.25">
      <c r="A172" s="150">
        <v>43362</v>
      </c>
      <c r="B172" s="48">
        <v>37883</v>
      </c>
      <c r="C172" s="66"/>
      <c r="D172" s="100">
        <v>291.13</v>
      </c>
    </row>
    <row r="173" spans="1:4" ht="23.25">
      <c r="A173" s="150">
        <v>43363</v>
      </c>
      <c r="B173" s="48">
        <v>37884</v>
      </c>
      <c r="C173" s="66"/>
      <c r="D173" s="100">
        <v>291.28</v>
      </c>
    </row>
    <row r="174" spans="1:4" ht="23.25">
      <c r="A174" s="150">
        <v>43364</v>
      </c>
      <c r="B174" s="48">
        <v>37885</v>
      </c>
      <c r="C174" s="66"/>
      <c r="D174" s="100">
        <v>291.21</v>
      </c>
    </row>
    <row r="175" spans="1:4" ht="23.25">
      <c r="A175" s="150">
        <v>43365</v>
      </c>
      <c r="B175" s="48">
        <v>37886</v>
      </c>
      <c r="C175" s="66"/>
      <c r="D175" s="100">
        <v>291.03</v>
      </c>
    </row>
    <row r="176" spans="1:4" ht="23.25">
      <c r="A176" s="150">
        <v>43366</v>
      </c>
      <c r="B176" s="48">
        <v>37887</v>
      </c>
      <c r="C176" s="66"/>
      <c r="D176" s="100">
        <v>290.98</v>
      </c>
    </row>
    <row r="177" spans="1:4" ht="23.25">
      <c r="A177" s="150">
        <v>43367</v>
      </c>
      <c r="B177" s="48">
        <v>37888</v>
      </c>
      <c r="C177" s="66"/>
      <c r="D177" s="100">
        <v>290.89</v>
      </c>
    </row>
    <row r="178" spans="1:5" ht="23.25">
      <c r="A178" s="150">
        <v>43368</v>
      </c>
      <c r="B178" s="48">
        <v>37889</v>
      </c>
      <c r="C178" s="66"/>
      <c r="D178" s="100">
        <v>290.86</v>
      </c>
      <c r="E178" s="55">
        <v>290.85</v>
      </c>
    </row>
    <row r="179" spans="1:4" ht="23.25">
      <c r="A179" s="150">
        <v>43369</v>
      </c>
      <c r="B179" s="48">
        <v>37890</v>
      </c>
      <c r="C179" s="66"/>
      <c r="D179" s="100">
        <v>290.78</v>
      </c>
    </row>
    <row r="180" spans="1:4" ht="23.25">
      <c r="A180" s="150">
        <v>43370</v>
      </c>
      <c r="B180" s="48">
        <v>37891</v>
      </c>
      <c r="C180" s="66"/>
      <c r="D180" s="100">
        <v>290.74</v>
      </c>
    </row>
    <row r="181" spans="1:4" ht="23.25">
      <c r="A181" s="150">
        <v>43371</v>
      </c>
      <c r="B181" s="48">
        <v>37892</v>
      </c>
      <c r="C181" s="66"/>
      <c r="D181" s="100">
        <v>290.72</v>
      </c>
    </row>
    <row r="182" spans="1:4" ht="23.25">
      <c r="A182" s="150">
        <v>43372</v>
      </c>
      <c r="B182" s="48">
        <v>37893</v>
      </c>
      <c r="C182" s="66"/>
      <c r="D182" s="100">
        <v>290.97</v>
      </c>
    </row>
    <row r="183" spans="1:4" ht="23.25">
      <c r="A183" s="150">
        <v>43373</v>
      </c>
      <c r="B183" s="48">
        <v>37894</v>
      </c>
      <c r="C183" s="66"/>
      <c r="D183" s="100">
        <v>291.3</v>
      </c>
    </row>
    <row r="184" spans="1:4" ht="23.25">
      <c r="A184" s="150">
        <v>43374</v>
      </c>
      <c r="B184" s="48">
        <v>37895</v>
      </c>
      <c r="C184" s="66"/>
      <c r="D184" s="49">
        <v>291.4</v>
      </c>
    </row>
    <row r="185" spans="1:4" ht="23.25">
      <c r="A185" s="150">
        <v>43375</v>
      </c>
      <c r="B185" s="48">
        <v>37896</v>
      </c>
      <c r="C185" s="66"/>
      <c r="D185" s="49">
        <v>291.98</v>
      </c>
    </row>
    <row r="186" spans="1:5" ht="23.25">
      <c r="A186" s="150">
        <v>43376</v>
      </c>
      <c r="B186" s="48">
        <v>37897</v>
      </c>
      <c r="C186" s="66"/>
      <c r="D186" s="49">
        <v>292.83</v>
      </c>
      <c r="E186" s="55">
        <v>292.43</v>
      </c>
    </row>
    <row r="187" spans="1:4" ht="23.25">
      <c r="A187" s="150">
        <v>43377</v>
      </c>
      <c r="B187" s="48">
        <v>37898</v>
      </c>
      <c r="C187" s="66"/>
      <c r="D187" s="49">
        <v>292.87</v>
      </c>
    </row>
    <row r="188" spans="1:4" ht="23.25">
      <c r="A188" s="150">
        <v>43378</v>
      </c>
      <c r="B188" s="48">
        <v>37899</v>
      </c>
      <c r="C188" s="66"/>
      <c r="D188" s="49">
        <v>292.62</v>
      </c>
    </row>
    <row r="189" spans="1:4" ht="23.25">
      <c r="A189" s="150">
        <v>43379</v>
      </c>
      <c r="B189" s="48">
        <v>37900</v>
      </c>
      <c r="C189" s="66"/>
      <c r="D189" s="49">
        <v>292.01</v>
      </c>
    </row>
    <row r="190" spans="1:4" ht="23.25">
      <c r="A190" s="150">
        <v>43380</v>
      </c>
      <c r="B190" s="48">
        <v>37901</v>
      </c>
      <c r="C190" s="66"/>
      <c r="D190" s="49">
        <v>291.63</v>
      </c>
    </row>
    <row r="191" spans="1:4" ht="23.25">
      <c r="A191" s="150">
        <v>43381</v>
      </c>
      <c r="B191" s="48">
        <v>37902</v>
      </c>
      <c r="C191" s="66"/>
      <c r="D191" s="49">
        <v>291.35</v>
      </c>
    </row>
    <row r="192" spans="1:4" ht="23.25">
      <c r="A192" s="150">
        <v>43382</v>
      </c>
      <c r="B192" s="48">
        <v>37903</v>
      </c>
      <c r="C192" s="66"/>
      <c r="D192" s="49">
        <v>291.23</v>
      </c>
    </row>
    <row r="193" spans="1:4" ht="23.25">
      <c r="A193" s="150">
        <v>43383</v>
      </c>
      <c r="B193" s="48">
        <v>37904</v>
      </c>
      <c r="C193" s="66"/>
      <c r="D193" s="49">
        <v>291.06</v>
      </c>
    </row>
    <row r="194" spans="1:4" ht="23.25">
      <c r="A194" s="150">
        <v>43384</v>
      </c>
      <c r="B194" s="48">
        <v>37905</v>
      </c>
      <c r="C194" s="66"/>
      <c r="D194" s="49">
        <v>291.02</v>
      </c>
    </row>
    <row r="195" spans="1:4" ht="23.25">
      <c r="A195" s="150">
        <v>43385</v>
      </c>
      <c r="B195" s="48">
        <v>37906</v>
      </c>
      <c r="C195" s="66"/>
      <c r="D195" s="49">
        <v>291.01</v>
      </c>
    </row>
    <row r="196" spans="1:4" ht="23.25">
      <c r="A196" s="150">
        <v>43386</v>
      </c>
      <c r="B196" s="48">
        <v>37907</v>
      </c>
      <c r="C196" s="66"/>
      <c r="D196" s="49">
        <v>291</v>
      </c>
    </row>
    <row r="197" spans="1:4" ht="23.25">
      <c r="A197" s="150">
        <v>43387</v>
      </c>
      <c r="B197" s="48">
        <v>37908</v>
      </c>
      <c r="C197" s="66"/>
      <c r="D197" s="49">
        <v>291.04</v>
      </c>
    </row>
    <row r="198" spans="1:4" ht="23.25">
      <c r="A198" s="150">
        <v>43388</v>
      </c>
      <c r="B198" s="48">
        <v>37909</v>
      </c>
      <c r="C198" s="66"/>
      <c r="D198" s="49">
        <v>291.03</v>
      </c>
    </row>
    <row r="199" spans="1:4" ht="23.25">
      <c r="A199" s="150">
        <v>43389</v>
      </c>
      <c r="B199" s="48">
        <v>37910</v>
      </c>
      <c r="C199" s="66"/>
      <c r="D199" s="49">
        <v>290.99</v>
      </c>
    </row>
    <row r="200" spans="1:5" ht="23.25">
      <c r="A200" s="150">
        <v>43390</v>
      </c>
      <c r="B200" s="48">
        <v>37911</v>
      </c>
      <c r="C200" s="66"/>
      <c r="D200" s="49">
        <v>290.98</v>
      </c>
      <c r="E200" s="55">
        <v>290.98</v>
      </c>
    </row>
    <row r="201" spans="1:4" ht="23.25">
      <c r="A201" s="150">
        <v>43391</v>
      </c>
      <c r="B201" s="48">
        <v>37912</v>
      </c>
      <c r="C201" s="66"/>
      <c r="D201" s="49">
        <v>291</v>
      </c>
    </row>
    <row r="202" spans="1:4" ht="23.25">
      <c r="A202" s="150">
        <v>43392</v>
      </c>
      <c r="B202" s="48">
        <v>37913</v>
      </c>
      <c r="C202" s="66"/>
      <c r="D202" s="49">
        <v>291.03</v>
      </c>
    </row>
    <row r="203" spans="1:4" ht="23.25">
      <c r="A203" s="150">
        <v>43393</v>
      </c>
      <c r="B203" s="48">
        <v>37914</v>
      </c>
      <c r="C203" s="66"/>
      <c r="D203" s="49">
        <v>290.99</v>
      </c>
    </row>
    <row r="204" spans="1:4" ht="23.25">
      <c r="A204" s="150">
        <v>43394</v>
      </c>
      <c r="B204" s="48">
        <v>37915</v>
      </c>
      <c r="C204" s="66"/>
      <c r="D204" s="49">
        <v>291.49</v>
      </c>
    </row>
    <row r="205" spans="1:4" ht="23.25">
      <c r="A205" s="150">
        <v>43395</v>
      </c>
      <c r="B205" s="48">
        <v>37916</v>
      </c>
      <c r="C205" s="66"/>
      <c r="D205" s="49">
        <v>292.04</v>
      </c>
    </row>
    <row r="206" spans="1:4" ht="23.25">
      <c r="A206" s="150">
        <v>43396</v>
      </c>
      <c r="B206" s="48">
        <v>37917</v>
      </c>
      <c r="C206" s="66"/>
      <c r="D206" s="49">
        <v>292.75</v>
      </c>
    </row>
    <row r="207" spans="1:5" ht="23.25">
      <c r="A207" s="150">
        <v>43397</v>
      </c>
      <c r="B207" s="48">
        <v>37918</v>
      </c>
      <c r="C207" s="66"/>
      <c r="D207" s="49">
        <v>293.92</v>
      </c>
      <c r="E207" s="55">
        <v>293.52</v>
      </c>
    </row>
    <row r="208" spans="1:10" ht="23.25">
      <c r="A208" s="150">
        <v>43398</v>
      </c>
      <c r="B208" s="48">
        <v>37919</v>
      </c>
      <c r="C208" s="66"/>
      <c r="D208" s="49">
        <v>293.99</v>
      </c>
      <c r="I208" s="47"/>
      <c r="J208" s="48"/>
    </row>
    <row r="209" spans="1:10" ht="23.25">
      <c r="A209" s="150">
        <v>43399</v>
      </c>
      <c r="B209" s="48">
        <v>37920</v>
      </c>
      <c r="C209" s="66"/>
      <c r="D209" s="49">
        <v>293.99</v>
      </c>
      <c r="I209" s="47"/>
      <c r="J209" s="48"/>
    </row>
    <row r="210" spans="1:10" ht="23.25">
      <c r="A210" s="150">
        <v>43400</v>
      </c>
      <c r="B210" s="48">
        <v>37921</v>
      </c>
      <c r="C210" s="66"/>
      <c r="D210" s="49">
        <v>293.7</v>
      </c>
      <c r="I210" s="47"/>
      <c r="J210" s="48"/>
    </row>
    <row r="211" spans="1:10" ht="23.25">
      <c r="A211" s="150">
        <v>43401</v>
      </c>
      <c r="B211" s="48">
        <v>37922</v>
      </c>
      <c r="C211" s="66"/>
      <c r="D211" s="49">
        <v>292.28</v>
      </c>
      <c r="I211" s="47"/>
      <c r="J211" s="48"/>
    </row>
    <row r="212" spans="1:10" ht="23.25">
      <c r="A212" s="150">
        <v>43402</v>
      </c>
      <c r="B212" s="48">
        <v>37923</v>
      </c>
      <c r="C212" s="66"/>
      <c r="D212" s="49">
        <v>291.66</v>
      </c>
      <c r="I212" s="47"/>
      <c r="J212" s="48"/>
    </row>
    <row r="213" spans="1:10" ht="23.25">
      <c r="A213" s="150">
        <v>43403</v>
      </c>
      <c r="B213" s="48">
        <v>37924</v>
      </c>
      <c r="C213" s="66"/>
      <c r="D213" s="49">
        <v>291.35</v>
      </c>
      <c r="I213" s="47"/>
      <c r="J213" s="48"/>
    </row>
    <row r="214" spans="1:10" ht="23.25">
      <c r="A214" s="150">
        <v>43404</v>
      </c>
      <c r="B214" s="48">
        <v>37925</v>
      </c>
      <c r="C214" s="66"/>
      <c r="D214" s="49">
        <v>291.23</v>
      </c>
      <c r="I214" s="47"/>
      <c r="J214" s="48"/>
    </row>
    <row r="215" spans="1:10" ht="23.25">
      <c r="A215" s="150">
        <v>43405</v>
      </c>
      <c r="B215" s="48">
        <v>37926</v>
      </c>
      <c r="C215" s="66"/>
      <c r="D215" s="49">
        <v>291.15</v>
      </c>
      <c r="I215" s="47"/>
      <c r="J215" s="48"/>
    </row>
    <row r="216" spans="1:10" ht="23.25">
      <c r="A216" s="150">
        <v>43406</v>
      </c>
      <c r="B216" s="48">
        <v>37927</v>
      </c>
      <c r="C216" s="66"/>
      <c r="D216" s="49">
        <v>291.05</v>
      </c>
      <c r="I216" s="47"/>
      <c r="J216" s="48"/>
    </row>
    <row r="217" spans="1:10" ht="23.25">
      <c r="A217" s="150">
        <v>43407</v>
      </c>
      <c r="B217" s="48">
        <v>37928</v>
      </c>
      <c r="C217" s="66"/>
      <c r="D217" s="49">
        <v>291</v>
      </c>
      <c r="I217" s="47"/>
      <c r="J217" s="48"/>
    </row>
    <row r="218" spans="1:10" ht="23.25">
      <c r="A218" s="150">
        <v>43408</v>
      </c>
      <c r="B218" s="48">
        <v>37929</v>
      </c>
      <c r="C218" s="66"/>
      <c r="D218" s="49">
        <v>290.96</v>
      </c>
      <c r="I218" s="47"/>
      <c r="J218" s="48"/>
    </row>
    <row r="219" spans="1:10" ht="23.25">
      <c r="A219" s="150">
        <v>43409</v>
      </c>
      <c r="B219" s="48">
        <v>37930</v>
      </c>
      <c r="C219" s="66"/>
      <c r="D219" s="49">
        <v>290.94</v>
      </c>
      <c r="I219" s="47"/>
      <c r="J219" s="48"/>
    </row>
    <row r="220" spans="1:10" ht="23.25">
      <c r="A220" s="150">
        <v>43410</v>
      </c>
      <c r="B220" s="48">
        <v>37931</v>
      </c>
      <c r="C220" s="66"/>
      <c r="D220" s="49">
        <v>290.81</v>
      </c>
      <c r="I220" s="47"/>
      <c r="J220" s="48"/>
    </row>
    <row r="221" spans="1:10" ht="23.25">
      <c r="A221" s="150">
        <v>43411</v>
      </c>
      <c r="B221" s="48">
        <v>37932</v>
      </c>
      <c r="C221" s="66"/>
      <c r="D221" s="49">
        <v>290.78</v>
      </c>
      <c r="I221" s="47"/>
      <c r="J221" s="48"/>
    </row>
    <row r="222" spans="1:10" ht="23.25">
      <c r="A222" s="150">
        <v>43412</v>
      </c>
      <c r="B222" s="48">
        <v>37933</v>
      </c>
      <c r="C222" s="66"/>
      <c r="D222" s="49">
        <v>290.76</v>
      </c>
      <c r="E222" s="55">
        <v>290.64</v>
      </c>
      <c r="I222" s="47"/>
      <c r="J222" s="48"/>
    </row>
    <row r="223" spans="1:10" ht="23.25">
      <c r="A223" s="150">
        <v>43413</v>
      </c>
      <c r="B223" s="48">
        <v>37934</v>
      </c>
      <c r="C223" s="66"/>
      <c r="D223" s="49">
        <v>290.72</v>
      </c>
      <c r="I223" s="47"/>
      <c r="J223" s="48"/>
    </row>
    <row r="224" spans="1:10" ht="23.25">
      <c r="A224" s="150">
        <v>43414</v>
      </c>
      <c r="B224" s="48">
        <v>37935</v>
      </c>
      <c r="C224" s="66"/>
      <c r="D224" s="49">
        <v>290.78</v>
      </c>
      <c r="I224" s="47"/>
      <c r="J224" s="48"/>
    </row>
    <row r="225" spans="1:10" ht="23.25">
      <c r="A225" s="150">
        <v>43415</v>
      </c>
      <c r="B225" s="48">
        <v>37936</v>
      </c>
      <c r="C225" s="66"/>
      <c r="D225" s="49">
        <v>290.76</v>
      </c>
      <c r="I225" s="47"/>
      <c r="J225" s="48"/>
    </row>
    <row r="226" spans="1:10" ht="23.25">
      <c r="A226" s="150">
        <v>43416</v>
      </c>
      <c r="B226" s="48">
        <v>37937</v>
      </c>
      <c r="C226" s="66"/>
      <c r="D226" s="49">
        <v>290.89</v>
      </c>
      <c r="I226" s="47"/>
      <c r="J226" s="48"/>
    </row>
    <row r="227" spans="1:10" ht="23.25">
      <c r="A227" s="150">
        <v>43417</v>
      </c>
      <c r="B227" s="48">
        <v>37938</v>
      </c>
      <c r="C227" s="66"/>
      <c r="D227" s="49">
        <v>291.05</v>
      </c>
      <c r="I227" s="47"/>
      <c r="J227" s="48"/>
    </row>
    <row r="228" spans="1:10" ht="23.25">
      <c r="A228" s="150">
        <v>43418</v>
      </c>
      <c r="B228" s="48">
        <v>37939</v>
      </c>
      <c r="C228" s="66"/>
      <c r="D228" s="49">
        <v>291.08</v>
      </c>
      <c r="I228" s="47"/>
      <c r="J228" s="48"/>
    </row>
    <row r="229" spans="1:10" ht="23.25">
      <c r="A229" s="150">
        <v>43419</v>
      </c>
      <c r="B229" s="48">
        <v>37940</v>
      </c>
      <c r="C229" s="66"/>
      <c r="D229" s="49">
        <v>291.03</v>
      </c>
      <c r="I229" s="47"/>
      <c r="J229" s="48"/>
    </row>
    <row r="230" spans="1:10" ht="23.25">
      <c r="A230" s="150">
        <v>43420</v>
      </c>
      <c r="B230" s="48">
        <v>37941</v>
      </c>
      <c r="C230" s="66"/>
      <c r="D230" s="49">
        <v>290.99</v>
      </c>
      <c r="I230" s="47"/>
      <c r="J230" s="48"/>
    </row>
    <row r="231" spans="1:10" ht="23.25">
      <c r="A231" s="150">
        <v>43421</v>
      </c>
      <c r="B231" s="48">
        <v>37942</v>
      </c>
      <c r="C231" s="66"/>
      <c r="D231" s="49">
        <v>290.94</v>
      </c>
      <c r="I231" s="47"/>
      <c r="J231" s="48"/>
    </row>
    <row r="232" spans="1:10" ht="23.25">
      <c r="A232" s="150">
        <v>43422</v>
      </c>
      <c r="B232" s="48">
        <v>37943</v>
      </c>
      <c r="C232" s="66"/>
      <c r="D232" s="49">
        <v>290.89</v>
      </c>
      <c r="I232" s="47"/>
      <c r="J232" s="48"/>
    </row>
    <row r="233" spans="1:10" ht="23.25">
      <c r="A233" s="150">
        <v>43423</v>
      </c>
      <c r="B233" s="48">
        <v>37944</v>
      </c>
      <c r="C233" s="66"/>
      <c r="D233" s="49">
        <v>290.86</v>
      </c>
      <c r="E233" s="55">
        <v>290.86</v>
      </c>
      <c r="I233" s="47"/>
      <c r="J233" s="48"/>
    </row>
    <row r="234" spans="1:10" ht="23.25">
      <c r="A234" s="150">
        <v>43424</v>
      </c>
      <c r="B234" s="48">
        <v>37945</v>
      </c>
      <c r="C234" s="66"/>
      <c r="D234" s="49">
        <v>290.86</v>
      </c>
      <c r="I234" s="47"/>
      <c r="J234" s="48"/>
    </row>
    <row r="235" spans="1:10" ht="23.25">
      <c r="A235" s="150">
        <v>43425</v>
      </c>
      <c r="B235" s="48">
        <v>37946</v>
      </c>
      <c r="C235" s="66"/>
      <c r="D235" s="49">
        <v>290.8</v>
      </c>
      <c r="I235" s="47"/>
      <c r="J235" s="48"/>
    </row>
    <row r="236" spans="1:10" ht="23.25">
      <c r="A236" s="150">
        <v>43426</v>
      </c>
      <c r="B236" s="48">
        <v>37947</v>
      </c>
      <c r="C236" s="66"/>
      <c r="D236" s="49">
        <v>290.77</v>
      </c>
      <c r="I236" s="47"/>
      <c r="J236" s="48"/>
    </row>
    <row r="237" spans="1:10" ht="23.25">
      <c r="A237" s="150">
        <v>43427</v>
      </c>
      <c r="B237" s="48">
        <v>37948</v>
      </c>
      <c r="C237" s="66"/>
      <c r="D237" s="49">
        <v>290.76</v>
      </c>
      <c r="I237" s="47"/>
      <c r="J237" s="48"/>
    </row>
    <row r="238" spans="1:10" ht="23.25">
      <c r="A238" s="150">
        <v>43428</v>
      </c>
      <c r="B238" s="48">
        <v>37949</v>
      </c>
      <c r="C238" s="66"/>
      <c r="D238" s="49">
        <v>290.75</v>
      </c>
      <c r="I238" s="47"/>
      <c r="J238" s="48"/>
    </row>
    <row r="239" spans="1:4" ht="23.25">
      <c r="A239" s="150">
        <v>43429</v>
      </c>
      <c r="B239" s="48">
        <v>37950</v>
      </c>
      <c r="C239" s="66"/>
      <c r="D239" s="49">
        <v>290.75</v>
      </c>
    </row>
    <row r="240" spans="1:4" ht="23.25">
      <c r="A240" s="150">
        <v>43430</v>
      </c>
      <c r="B240" s="48">
        <v>37951</v>
      </c>
      <c r="C240" s="66"/>
      <c r="D240" s="49">
        <v>290.77</v>
      </c>
    </row>
    <row r="241" spans="1:5" ht="23.25">
      <c r="A241" s="150">
        <v>43431</v>
      </c>
      <c r="B241" s="48">
        <v>37952</v>
      </c>
      <c r="C241" s="66"/>
      <c r="D241" s="49">
        <v>290.78</v>
      </c>
      <c r="E241" s="55">
        <v>290.78</v>
      </c>
    </row>
    <row r="242" spans="1:4" ht="23.25">
      <c r="A242" s="150">
        <v>43432</v>
      </c>
      <c r="B242" s="48">
        <v>37953</v>
      </c>
      <c r="C242" s="66"/>
      <c r="D242" s="49">
        <v>290.78</v>
      </c>
    </row>
    <row r="243" spans="1:4" ht="23.25">
      <c r="A243" s="150">
        <v>43433</v>
      </c>
      <c r="B243" s="48">
        <v>37954</v>
      </c>
      <c r="C243" s="66"/>
      <c r="D243" s="49">
        <v>290.69</v>
      </c>
    </row>
    <row r="244" spans="1:4" ht="23.25">
      <c r="A244" s="150">
        <v>43434</v>
      </c>
      <c r="B244" s="48">
        <v>37955</v>
      </c>
      <c r="C244" s="66"/>
      <c r="D244" s="49">
        <v>290.68</v>
      </c>
    </row>
    <row r="245" spans="1:4" ht="23.25">
      <c r="A245" s="150">
        <v>43435</v>
      </c>
      <c r="B245" s="48">
        <v>37956</v>
      </c>
      <c r="C245" s="66"/>
      <c r="D245" s="49">
        <v>290.67</v>
      </c>
    </row>
    <row r="246" spans="1:4" ht="23.25">
      <c r="A246" s="150">
        <v>43436</v>
      </c>
      <c r="B246" s="48">
        <v>37957</v>
      </c>
      <c r="C246" s="66"/>
      <c r="D246" s="49">
        <v>290.68</v>
      </c>
    </row>
    <row r="247" spans="1:4" ht="23.25">
      <c r="A247" s="150">
        <v>43437</v>
      </c>
      <c r="B247" s="48">
        <v>37958</v>
      </c>
      <c r="C247" s="66"/>
      <c r="D247" s="49">
        <v>290.64</v>
      </c>
    </row>
    <row r="248" spans="1:4" ht="23.25">
      <c r="A248" s="150">
        <v>43438</v>
      </c>
      <c r="B248" s="48">
        <v>37959</v>
      </c>
      <c r="C248" s="66"/>
      <c r="D248" s="49">
        <v>290.66</v>
      </c>
    </row>
    <row r="249" spans="1:4" ht="23.25">
      <c r="A249" s="150">
        <v>43439</v>
      </c>
      <c r="B249" s="48">
        <v>37960</v>
      </c>
      <c r="C249" s="66"/>
      <c r="D249" s="49">
        <v>290.65</v>
      </c>
    </row>
    <row r="250" spans="1:4" ht="23.25">
      <c r="A250" s="150">
        <v>43440</v>
      </c>
      <c r="B250" s="48">
        <v>37961</v>
      </c>
      <c r="C250" s="66"/>
      <c r="D250" s="49">
        <v>290.59</v>
      </c>
    </row>
    <row r="251" spans="1:4" ht="23.25">
      <c r="A251" s="150">
        <v>43441</v>
      </c>
      <c r="B251" s="48">
        <v>37962</v>
      </c>
      <c r="C251" s="66"/>
      <c r="D251" s="49">
        <v>290.48</v>
      </c>
    </row>
    <row r="252" spans="1:4" ht="23.25">
      <c r="A252" s="150">
        <v>43442</v>
      </c>
      <c r="B252" s="48">
        <v>37963</v>
      </c>
      <c r="C252" s="66"/>
      <c r="D252" s="49">
        <v>290.5</v>
      </c>
    </row>
    <row r="253" spans="1:5" ht="23.25">
      <c r="A253" s="150">
        <v>43443</v>
      </c>
      <c r="B253" s="48">
        <v>37964</v>
      </c>
      <c r="C253" s="66"/>
      <c r="D253" s="49">
        <v>290.47</v>
      </c>
      <c r="E253" s="55">
        <v>290.52</v>
      </c>
    </row>
    <row r="254" spans="1:4" ht="23.25">
      <c r="A254" s="150">
        <v>43444</v>
      </c>
      <c r="B254" s="48">
        <v>37965</v>
      </c>
      <c r="C254" s="66"/>
      <c r="D254" s="49">
        <v>290.43</v>
      </c>
    </row>
    <row r="255" spans="1:4" ht="23.25">
      <c r="A255" s="150">
        <v>43445</v>
      </c>
      <c r="B255" s="48">
        <v>37966</v>
      </c>
      <c r="C255" s="66"/>
      <c r="D255" s="49">
        <v>290.58</v>
      </c>
    </row>
    <row r="256" spans="1:4" ht="23.25">
      <c r="A256" s="150">
        <v>43446</v>
      </c>
      <c r="B256" s="48">
        <v>37967</v>
      </c>
      <c r="C256" s="66"/>
      <c r="D256" s="49">
        <v>290.56</v>
      </c>
    </row>
    <row r="257" spans="1:4" ht="23.25">
      <c r="A257" s="150">
        <v>43447</v>
      </c>
      <c r="B257" s="48">
        <v>37968</v>
      </c>
      <c r="C257" s="66"/>
      <c r="D257" s="49">
        <v>290.66</v>
      </c>
    </row>
    <row r="258" spans="1:4" ht="23.25">
      <c r="A258" s="150">
        <v>43448</v>
      </c>
      <c r="B258" s="48">
        <v>37969</v>
      </c>
      <c r="C258" s="66"/>
      <c r="D258" s="49">
        <v>290.74</v>
      </c>
    </row>
    <row r="259" spans="1:4" ht="23.25">
      <c r="A259" s="150">
        <v>43449</v>
      </c>
      <c r="B259" s="48">
        <v>37970</v>
      </c>
      <c r="C259" s="66"/>
      <c r="D259" s="49">
        <v>290.7</v>
      </c>
    </row>
    <row r="260" spans="1:4" ht="23.25">
      <c r="A260" s="150">
        <v>43450</v>
      </c>
      <c r="B260" s="48">
        <v>37971</v>
      </c>
      <c r="C260" s="66"/>
      <c r="D260" s="49">
        <v>290.71</v>
      </c>
    </row>
    <row r="261" spans="1:4" ht="23.25">
      <c r="A261" s="150">
        <v>43451</v>
      </c>
      <c r="B261" s="48">
        <v>37972</v>
      </c>
      <c r="C261" s="66"/>
      <c r="D261" s="49">
        <v>290.68</v>
      </c>
    </row>
    <row r="262" spans="1:4" ht="23.25">
      <c r="A262" s="150">
        <v>43452</v>
      </c>
      <c r="B262" s="48">
        <v>37973</v>
      </c>
      <c r="C262" s="66"/>
      <c r="D262" s="49">
        <v>290.7</v>
      </c>
    </row>
    <row r="263" spans="1:4" ht="23.25">
      <c r="A263" s="150">
        <v>43453</v>
      </c>
      <c r="B263" s="48">
        <v>37974</v>
      </c>
      <c r="C263" s="66"/>
      <c r="D263" s="49">
        <v>290.64</v>
      </c>
    </row>
    <row r="264" spans="1:5" ht="23.25">
      <c r="A264" s="150">
        <v>43454</v>
      </c>
      <c r="B264" s="48">
        <v>37975</v>
      </c>
      <c r="C264" s="66"/>
      <c r="D264" s="49">
        <v>290.61</v>
      </c>
      <c r="E264" s="55">
        <v>290.61</v>
      </c>
    </row>
    <row r="265" spans="1:4" ht="23.25">
      <c r="A265" s="150">
        <v>43455</v>
      </c>
      <c r="B265" s="48">
        <v>37976</v>
      </c>
      <c r="C265" s="66"/>
      <c r="D265" s="49">
        <v>290.56</v>
      </c>
    </row>
    <row r="266" spans="1:4" ht="23.25">
      <c r="A266" s="150">
        <v>43456</v>
      </c>
      <c r="B266" s="48">
        <v>37977</v>
      </c>
      <c r="C266" s="66"/>
      <c r="D266" s="49">
        <v>290.57</v>
      </c>
    </row>
    <row r="267" spans="1:4" ht="23.25">
      <c r="A267" s="150">
        <v>43457</v>
      </c>
      <c r="B267" s="48">
        <v>37978</v>
      </c>
      <c r="C267" s="66"/>
      <c r="D267" s="49">
        <v>290.59</v>
      </c>
    </row>
    <row r="268" spans="1:4" ht="23.25">
      <c r="A268" s="150">
        <v>43458</v>
      </c>
      <c r="B268" s="48">
        <v>37979</v>
      </c>
      <c r="C268" s="66"/>
      <c r="D268" s="49">
        <v>290.57</v>
      </c>
    </row>
    <row r="269" spans="1:4" ht="23.25">
      <c r="A269" s="150">
        <v>43459</v>
      </c>
      <c r="B269" s="48">
        <v>37980</v>
      </c>
      <c r="C269" s="66"/>
      <c r="D269" s="49">
        <v>290.52</v>
      </c>
    </row>
    <row r="270" spans="1:4" ht="23.25">
      <c r="A270" s="150">
        <v>43460</v>
      </c>
      <c r="B270" s="48">
        <v>37981</v>
      </c>
      <c r="C270" s="66"/>
      <c r="D270" s="49">
        <v>290.51</v>
      </c>
    </row>
    <row r="271" spans="1:4" ht="23.25">
      <c r="A271" s="150">
        <v>43461</v>
      </c>
      <c r="B271" s="48">
        <v>37982</v>
      </c>
      <c r="C271" s="66"/>
      <c r="D271" s="49">
        <v>290.55</v>
      </c>
    </row>
    <row r="272" spans="1:4" ht="23.25">
      <c r="A272" s="150">
        <v>43462</v>
      </c>
      <c r="B272" s="48">
        <v>37983</v>
      </c>
      <c r="C272" s="66"/>
      <c r="D272" s="49">
        <v>290.58</v>
      </c>
    </row>
    <row r="273" spans="1:4" ht="23.25">
      <c r="A273" s="150">
        <v>43463</v>
      </c>
      <c r="B273" s="48">
        <v>37984</v>
      </c>
      <c r="C273" s="66"/>
      <c r="D273" s="49">
        <v>290.55</v>
      </c>
    </row>
    <row r="274" spans="1:4" ht="23.25">
      <c r="A274" s="150">
        <v>43464</v>
      </c>
      <c r="B274" s="48">
        <v>37985</v>
      </c>
      <c r="C274" s="66"/>
      <c r="D274" s="49">
        <v>290.6</v>
      </c>
    </row>
    <row r="275" spans="1:4" ht="23.25">
      <c r="A275" s="150">
        <v>43465</v>
      </c>
      <c r="B275" s="48">
        <v>37986</v>
      </c>
      <c r="C275" s="66"/>
      <c r="D275" s="49">
        <v>290.65</v>
      </c>
    </row>
    <row r="276" spans="1:4" ht="23.25">
      <c r="A276" s="150">
        <v>43466</v>
      </c>
      <c r="B276" s="48">
        <v>37987</v>
      </c>
      <c r="C276" s="66"/>
      <c r="D276" s="49">
        <v>290.69</v>
      </c>
    </row>
    <row r="277" spans="1:4" ht="23.25">
      <c r="A277" s="150">
        <v>43467</v>
      </c>
      <c r="B277" s="48">
        <v>37988</v>
      </c>
      <c r="C277" s="66"/>
      <c r="D277" s="49">
        <v>290.64</v>
      </c>
    </row>
    <row r="278" spans="1:4" ht="23.25">
      <c r="A278" s="150">
        <v>43468</v>
      </c>
      <c r="B278" s="48">
        <v>37989</v>
      </c>
      <c r="C278" s="66"/>
      <c r="D278" s="49">
        <v>290.61</v>
      </c>
    </row>
    <row r="279" spans="1:4" ht="23.25">
      <c r="A279" s="150">
        <v>43469</v>
      </c>
      <c r="B279" s="48">
        <v>37990</v>
      </c>
      <c r="C279" s="66"/>
      <c r="D279" s="49">
        <v>290.61</v>
      </c>
    </row>
    <row r="280" spans="1:4" ht="23.25">
      <c r="A280" s="150">
        <v>43470</v>
      </c>
      <c r="B280" s="48">
        <v>37991</v>
      </c>
      <c r="C280" s="66"/>
      <c r="D280" s="49">
        <v>290.58</v>
      </c>
    </row>
    <row r="281" spans="1:4" ht="23.25">
      <c r="A281" s="150">
        <v>43471</v>
      </c>
      <c r="B281" s="48">
        <v>37992</v>
      </c>
      <c r="C281" s="66"/>
      <c r="D281" s="49">
        <v>290.55</v>
      </c>
    </row>
    <row r="282" spans="1:4" ht="23.25">
      <c r="A282" s="150">
        <v>43472</v>
      </c>
      <c r="B282" s="48">
        <v>37993</v>
      </c>
      <c r="C282" s="66"/>
      <c r="D282" s="49">
        <v>290.48</v>
      </c>
    </row>
    <row r="283" spans="1:5" ht="23.25">
      <c r="A283" s="150">
        <v>43473</v>
      </c>
      <c r="B283" s="48">
        <v>37994</v>
      </c>
      <c r="C283" s="66"/>
      <c r="D283" s="49">
        <v>290.85</v>
      </c>
      <c r="E283" s="55">
        <v>290.53</v>
      </c>
    </row>
    <row r="284" spans="1:4" ht="23.25">
      <c r="A284" s="150">
        <v>43474</v>
      </c>
      <c r="B284" s="48">
        <v>37995</v>
      </c>
      <c r="C284" s="66"/>
      <c r="D284" s="49">
        <v>291.04</v>
      </c>
    </row>
    <row r="285" spans="1:4" ht="23.25">
      <c r="A285" s="150">
        <v>43475</v>
      </c>
      <c r="B285" s="48">
        <v>37996</v>
      </c>
      <c r="C285" s="66"/>
      <c r="D285" s="49">
        <v>291.13</v>
      </c>
    </row>
    <row r="286" spans="1:4" ht="23.25">
      <c r="A286" s="150">
        <v>43476</v>
      </c>
      <c r="B286" s="48">
        <v>37997</v>
      </c>
      <c r="C286" s="66"/>
      <c r="D286" s="49">
        <v>290.93</v>
      </c>
    </row>
    <row r="287" spans="1:4" ht="23.25">
      <c r="A287" s="150">
        <v>43477</v>
      </c>
      <c r="B287" s="48">
        <v>37998</v>
      </c>
      <c r="C287" s="66"/>
      <c r="D287" s="49">
        <v>290.85</v>
      </c>
    </row>
    <row r="288" spans="1:4" ht="23.25">
      <c r="A288" s="150">
        <v>43478</v>
      </c>
      <c r="B288" s="48">
        <v>37999</v>
      </c>
      <c r="C288" s="66"/>
      <c r="D288" s="49">
        <v>290.77</v>
      </c>
    </row>
    <row r="289" spans="1:4" ht="23.25">
      <c r="A289" s="150">
        <v>43479</v>
      </c>
      <c r="B289" s="48">
        <v>38000</v>
      </c>
      <c r="C289" s="66"/>
      <c r="D289" s="49">
        <v>290.73</v>
      </c>
    </row>
    <row r="290" spans="1:5" ht="23.25">
      <c r="A290" s="150">
        <v>43480</v>
      </c>
      <c r="B290" s="48">
        <v>38001</v>
      </c>
      <c r="C290" s="66"/>
      <c r="D290" s="49">
        <v>290.7</v>
      </c>
      <c r="E290" s="55">
        <v>290.67</v>
      </c>
    </row>
    <row r="291" spans="1:4" ht="23.25">
      <c r="A291" s="150">
        <v>43481</v>
      </c>
      <c r="B291" s="48">
        <v>38002</v>
      </c>
      <c r="C291" s="66"/>
      <c r="D291" s="49">
        <v>290.72</v>
      </c>
    </row>
    <row r="292" spans="1:4" ht="23.25">
      <c r="A292" s="150">
        <v>43482</v>
      </c>
      <c r="B292" s="48">
        <v>38003</v>
      </c>
      <c r="C292" s="66"/>
      <c r="D292" s="49">
        <v>290.66</v>
      </c>
    </row>
    <row r="293" spans="1:4" ht="23.25">
      <c r="A293" s="150">
        <v>43483</v>
      </c>
      <c r="B293" s="48">
        <v>38004</v>
      </c>
      <c r="C293" s="66"/>
      <c r="D293" s="49">
        <v>290.6</v>
      </c>
    </row>
    <row r="294" spans="1:4" ht="23.25">
      <c r="A294" s="150">
        <v>43484</v>
      </c>
      <c r="B294" s="48">
        <v>38005</v>
      </c>
      <c r="C294" s="66"/>
      <c r="D294" s="49">
        <v>290.57</v>
      </c>
    </row>
    <row r="295" spans="1:4" ht="23.25">
      <c r="A295" s="150">
        <v>43485</v>
      </c>
      <c r="B295" s="48">
        <v>38006</v>
      </c>
      <c r="C295" s="66"/>
      <c r="D295" s="49">
        <v>290.59</v>
      </c>
    </row>
    <row r="296" spans="1:4" ht="23.25">
      <c r="A296" s="150">
        <v>43486</v>
      </c>
      <c r="B296" s="48">
        <v>38007</v>
      </c>
      <c r="C296" s="66"/>
      <c r="D296" s="49">
        <v>290.56</v>
      </c>
    </row>
    <row r="297" spans="1:4" ht="23.25">
      <c r="A297" s="150">
        <v>43487</v>
      </c>
      <c r="B297" s="48">
        <v>38007</v>
      </c>
      <c r="C297" s="66"/>
      <c r="D297" s="49">
        <v>290.58</v>
      </c>
    </row>
    <row r="298" spans="1:4" ht="23.25">
      <c r="A298" s="150">
        <v>43488</v>
      </c>
      <c r="B298" s="48">
        <v>38008</v>
      </c>
      <c r="C298" s="66"/>
      <c r="D298" s="49">
        <v>290.58</v>
      </c>
    </row>
    <row r="299" spans="1:4" ht="23.25">
      <c r="A299" s="150">
        <v>43489</v>
      </c>
      <c r="B299" s="48">
        <v>38009</v>
      </c>
      <c r="C299" s="66"/>
      <c r="D299" s="49">
        <v>290.63</v>
      </c>
    </row>
    <row r="300" spans="1:4" ht="23.25">
      <c r="A300" s="150">
        <v>43490</v>
      </c>
      <c r="B300" s="48">
        <v>38010</v>
      </c>
      <c r="C300" s="66"/>
      <c r="D300" s="49">
        <v>290.61</v>
      </c>
    </row>
    <row r="301" spans="1:4" ht="23.25">
      <c r="A301" s="150">
        <v>43491</v>
      </c>
      <c r="B301" s="48">
        <v>38011</v>
      </c>
      <c r="C301" s="66"/>
      <c r="D301" s="49">
        <v>290.6</v>
      </c>
    </row>
    <row r="302" spans="1:4" ht="23.25">
      <c r="A302" s="150">
        <v>43492</v>
      </c>
      <c r="B302" s="48">
        <v>38012</v>
      </c>
      <c r="C302" s="66"/>
      <c r="D302" s="49">
        <v>290.7</v>
      </c>
    </row>
    <row r="303" spans="1:4" ht="23.25">
      <c r="A303" s="150">
        <v>43493</v>
      </c>
      <c r="B303" s="48">
        <v>38013</v>
      </c>
      <c r="C303" s="66"/>
      <c r="D303" s="49">
        <v>290.73</v>
      </c>
    </row>
    <row r="304" spans="1:4" ht="23.25">
      <c r="A304" s="150">
        <v>43494</v>
      </c>
      <c r="B304" s="48">
        <v>38014</v>
      </c>
      <c r="C304" s="66"/>
      <c r="D304" s="49">
        <v>290.74</v>
      </c>
    </row>
    <row r="305" spans="1:4" ht="23.25">
      <c r="A305" s="150">
        <v>43495</v>
      </c>
      <c r="B305" s="48">
        <v>38015</v>
      </c>
      <c r="C305" s="66"/>
      <c r="D305" s="49">
        <v>290.8</v>
      </c>
    </row>
    <row r="306" spans="1:4" ht="23.25">
      <c r="A306" s="150">
        <v>43496</v>
      </c>
      <c r="B306" s="48">
        <v>38016</v>
      </c>
      <c r="C306" s="66"/>
      <c r="D306" s="49">
        <v>290.64</v>
      </c>
    </row>
    <row r="307" spans="1:4" ht="23.25">
      <c r="A307" s="150">
        <v>43497</v>
      </c>
      <c r="B307" s="48">
        <v>38017</v>
      </c>
      <c r="C307" s="66"/>
      <c r="D307" s="49">
        <v>290.55</v>
      </c>
    </row>
    <row r="308" spans="1:4" ht="23.25">
      <c r="A308" s="150">
        <v>43498</v>
      </c>
      <c r="B308" s="48">
        <v>38018</v>
      </c>
      <c r="C308" s="66"/>
      <c r="D308" s="49">
        <v>290.53</v>
      </c>
    </row>
    <row r="309" spans="1:4" ht="23.25">
      <c r="A309" s="150">
        <v>43499</v>
      </c>
      <c r="B309" s="48">
        <v>38019</v>
      </c>
      <c r="C309" s="66"/>
      <c r="D309" s="49">
        <v>290.55</v>
      </c>
    </row>
    <row r="310" spans="1:4" ht="23.25">
      <c r="A310" s="150">
        <v>43500</v>
      </c>
      <c r="B310" s="48">
        <v>38020</v>
      </c>
      <c r="C310" s="66"/>
      <c r="D310" s="49">
        <v>290.55</v>
      </c>
    </row>
    <row r="311" spans="1:4" ht="23.25">
      <c r="A311" s="150">
        <v>43501</v>
      </c>
      <c r="B311" s="48">
        <v>38021</v>
      </c>
      <c r="C311" s="66"/>
      <c r="D311" s="49">
        <v>290.55</v>
      </c>
    </row>
    <row r="312" spans="1:4" ht="23.25">
      <c r="A312" s="150">
        <v>43502</v>
      </c>
      <c r="B312" s="48">
        <v>38022</v>
      </c>
      <c r="C312" s="66"/>
      <c r="D312" s="49">
        <v>290.62</v>
      </c>
    </row>
    <row r="313" spans="1:4" ht="23.25">
      <c r="A313" s="150">
        <v>43503</v>
      </c>
      <c r="B313" s="48">
        <v>38023</v>
      </c>
      <c r="C313" s="66"/>
      <c r="D313" s="49">
        <v>290.65</v>
      </c>
    </row>
    <row r="314" spans="1:4" ht="23.25">
      <c r="A314" s="150">
        <v>43504</v>
      </c>
      <c r="B314" s="48">
        <v>38024</v>
      </c>
      <c r="C314" s="66"/>
      <c r="D314" s="49">
        <v>290.65</v>
      </c>
    </row>
    <row r="315" spans="1:5" ht="23.25">
      <c r="A315" s="150">
        <v>43505</v>
      </c>
      <c r="B315" s="48">
        <v>38025</v>
      </c>
      <c r="C315" s="66"/>
      <c r="D315" s="49">
        <v>290.67</v>
      </c>
      <c r="E315" s="55">
        <v>290.6</v>
      </c>
    </row>
    <row r="316" spans="1:4" ht="23.25">
      <c r="A316" s="150">
        <v>43506</v>
      </c>
      <c r="B316" s="48">
        <v>38026</v>
      </c>
      <c r="C316" s="66"/>
      <c r="D316" s="49">
        <v>290.67</v>
      </c>
    </row>
    <row r="317" spans="1:4" ht="23.25">
      <c r="A317" s="150">
        <v>43507</v>
      </c>
      <c r="B317" s="48">
        <v>38027</v>
      </c>
      <c r="C317" s="66"/>
      <c r="D317" s="49">
        <v>290.64</v>
      </c>
    </row>
    <row r="318" spans="1:4" ht="23.25">
      <c r="A318" s="150">
        <v>43508</v>
      </c>
      <c r="B318" s="48">
        <v>38028</v>
      </c>
      <c r="C318" s="66"/>
      <c r="D318" s="49">
        <v>290.54</v>
      </c>
    </row>
    <row r="319" spans="1:4" ht="23.25">
      <c r="A319" s="150">
        <v>43509</v>
      </c>
      <c r="B319" s="48">
        <v>38029</v>
      </c>
      <c r="C319" s="66"/>
      <c r="D319" s="49">
        <v>290.55</v>
      </c>
    </row>
    <row r="320" spans="1:4" ht="23.25">
      <c r="A320" s="150">
        <v>43510</v>
      </c>
      <c r="B320" s="48">
        <v>38030</v>
      </c>
      <c r="C320" s="66"/>
      <c r="D320" s="49">
        <v>290.48</v>
      </c>
    </row>
    <row r="321" spans="1:4" ht="23.25">
      <c r="A321" s="150">
        <v>43511</v>
      </c>
      <c r="B321" s="48">
        <v>38031</v>
      </c>
      <c r="C321" s="66"/>
      <c r="D321" s="49">
        <v>290.53</v>
      </c>
    </row>
    <row r="322" spans="1:4" ht="23.25">
      <c r="A322" s="150">
        <v>43512</v>
      </c>
      <c r="B322" s="48">
        <v>38032</v>
      </c>
      <c r="C322" s="66"/>
      <c r="D322" s="49">
        <v>290.55</v>
      </c>
    </row>
    <row r="323" spans="1:4" ht="23.25">
      <c r="A323" s="150">
        <v>43513</v>
      </c>
      <c r="B323" s="48">
        <v>38033</v>
      </c>
      <c r="C323" s="66"/>
      <c r="D323" s="49">
        <v>290.49</v>
      </c>
    </row>
    <row r="324" spans="1:4" ht="23.25">
      <c r="A324" s="150">
        <v>43514</v>
      </c>
      <c r="B324" s="48">
        <v>38034</v>
      </c>
      <c r="C324" s="66"/>
      <c r="D324" s="49">
        <v>290.5</v>
      </c>
    </row>
    <row r="325" spans="1:5" ht="23.25">
      <c r="A325" s="150">
        <v>43515</v>
      </c>
      <c r="B325" s="48">
        <v>38035</v>
      </c>
      <c r="C325" s="66"/>
      <c r="D325" s="49">
        <v>290.52</v>
      </c>
      <c r="E325" s="55">
        <v>290.45</v>
      </c>
    </row>
    <row r="326" spans="1:4" ht="23.25">
      <c r="A326" s="150">
        <v>43516</v>
      </c>
      <c r="B326" s="48">
        <v>38036</v>
      </c>
      <c r="C326" s="66"/>
      <c r="D326" s="49">
        <v>290.49</v>
      </c>
    </row>
    <row r="327" spans="1:4" ht="23.25">
      <c r="A327" s="150">
        <v>43517</v>
      </c>
      <c r="B327" s="48">
        <v>38037</v>
      </c>
      <c r="C327" s="66"/>
      <c r="D327" s="49">
        <v>290.51</v>
      </c>
    </row>
    <row r="328" spans="1:4" ht="23.25">
      <c r="A328" s="150">
        <v>43518</v>
      </c>
      <c r="B328" s="48">
        <v>38038</v>
      </c>
      <c r="C328" s="66"/>
      <c r="D328" s="49">
        <v>290.49</v>
      </c>
    </row>
    <row r="329" spans="1:4" ht="23.25">
      <c r="A329" s="150">
        <v>43519</v>
      </c>
      <c r="B329" s="48">
        <v>38039</v>
      </c>
      <c r="C329" s="66"/>
      <c r="D329" s="49">
        <v>290.51</v>
      </c>
    </row>
    <row r="330" spans="1:4" ht="23.25">
      <c r="A330" s="150">
        <v>43520</v>
      </c>
      <c r="B330" s="48">
        <v>38040</v>
      </c>
      <c r="C330" s="66"/>
      <c r="D330" s="49">
        <v>290.59</v>
      </c>
    </row>
    <row r="331" spans="1:4" ht="23.25">
      <c r="A331" s="150">
        <v>43521</v>
      </c>
      <c r="B331" s="48">
        <v>38041</v>
      </c>
      <c r="C331" s="66"/>
      <c r="D331" s="49">
        <v>290.61</v>
      </c>
    </row>
    <row r="332" spans="1:4" ht="23.25">
      <c r="A332" s="150">
        <v>43522</v>
      </c>
      <c r="B332" s="48">
        <v>38042</v>
      </c>
      <c r="C332" s="66"/>
      <c r="D332" s="49">
        <v>290.53</v>
      </c>
    </row>
    <row r="333" spans="1:5" ht="23.25">
      <c r="A333" s="150">
        <v>43523</v>
      </c>
      <c r="B333" s="48">
        <v>38043</v>
      </c>
      <c r="C333" s="66"/>
      <c r="D333" s="49">
        <v>290.54</v>
      </c>
      <c r="E333" s="55">
        <v>290.51</v>
      </c>
    </row>
    <row r="334" spans="1:4" ht="23.25">
      <c r="A334" s="150">
        <v>43524</v>
      </c>
      <c r="B334" s="48">
        <v>38044</v>
      </c>
      <c r="C334" s="66"/>
      <c r="D334" s="49">
        <v>290.46</v>
      </c>
    </row>
    <row r="335" spans="1:4" ht="23.25">
      <c r="A335" s="150">
        <v>43525</v>
      </c>
      <c r="B335" s="48">
        <v>38045</v>
      </c>
      <c r="C335" s="66"/>
      <c r="D335" s="49">
        <v>290.46</v>
      </c>
    </row>
    <row r="336" spans="1:4" ht="23.25">
      <c r="A336" s="150">
        <v>43526</v>
      </c>
      <c r="B336" s="48">
        <v>38046</v>
      </c>
      <c r="C336" s="66"/>
      <c r="D336" s="49">
        <v>290.46</v>
      </c>
    </row>
    <row r="337" spans="1:4" ht="23.25">
      <c r="A337" s="150">
        <v>43527</v>
      </c>
      <c r="B337" s="48">
        <v>38047</v>
      </c>
      <c r="C337" s="66"/>
      <c r="D337" s="49">
        <v>290.46</v>
      </c>
    </row>
    <row r="338" spans="1:4" ht="23.25">
      <c r="A338" s="150">
        <v>43528</v>
      </c>
      <c r="B338" s="48">
        <v>38048</v>
      </c>
      <c r="C338" s="66"/>
      <c r="D338" s="49">
        <v>290.5</v>
      </c>
    </row>
    <row r="339" spans="1:4" ht="23.25">
      <c r="A339" s="150">
        <v>43529</v>
      </c>
      <c r="B339" s="48">
        <v>38049</v>
      </c>
      <c r="C339" s="66"/>
      <c r="D339" s="49">
        <v>290.51</v>
      </c>
    </row>
    <row r="340" spans="1:4" ht="23.25">
      <c r="A340" s="150">
        <v>43530</v>
      </c>
      <c r="B340" s="48">
        <v>38050</v>
      </c>
      <c r="C340" s="66"/>
      <c r="D340" s="49">
        <v>290.46</v>
      </c>
    </row>
    <row r="341" spans="1:4" ht="23.25">
      <c r="A341" s="150">
        <v>43531</v>
      </c>
      <c r="B341" s="48">
        <v>38051</v>
      </c>
      <c r="C341" s="66"/>
      <c r="D341" s="49">
        <v>290.45</v>
      </c>
    </row>
    <row r="342" spans="1:4" ht="23.25">
      <c r="A342" s="150">
        <v>43532</v>
      </c>
      <c r="B342" s="48">
        <v>38052</v>
      </c>
      <c r="C342" s="66"/>
      <c r="D342" s="49">
        <v>290.41</v>
      </c>
    </row>
    <row r="343" spans="1:4" ht="23.25">
      <c r="A343" s="150">
        <v>43533</v>
      </c>
      <c r="B343" s="48">
        <v>38053</v>
      </c>
      <c r="C343" s="66"/>
      <c r="D343" s="49">
        <v>290.42</v>
      </c>
    </row>
    <row r="344" spans="1:5" ht="23.25">
      <c r="A344" s="150">
        <v>43534</v>
      </c>
      <c r="B344" s="48">
        <v>38054</v>
      </c>
      <c r="C344" s="66"/>
      <c r="D344" s="49">
        <v>290.43</v>
      </c>
      <c r="E344" s="55">
        <v>290.42</v>
      </c>
    </row>
    <row r="345" spans="1:4" ht="23.25">
      <c r="A345" s="150">
        <v>43535</v>
      </c>
      <c r="B345" s="48">
        <v>38055</v>
      </c>
      <c r="C345" s="66"/>
      <c r="D345" s="49">
        <v>290.45</v>
      </c>
    </row>
    <row r="346" spans="1:4" ht="23.25">
      <c r="A346" s="150">
        <v>43536</v>
      </c>
      <c r="B346" s="48">
        <v>38056</v>
      </c>
      <c r="C346" s="66"/>
      <c r="D346" s="49">
        <v>290.43</v>
      </c>
    </row>
    <row r="347" spans="1:4" ht="23.25">
      <c r="A347" s="150">
        <v>43537</v>
      </c>
      <c r="B347" s="48">
        <v>38057</v>
      </c>
      <c r="C347" s="66"/>
      <c r="D347" s="49">
        <v>290.45</v>
      </c>
    </row>
    <row r="348" spans="1:4" ht="23.25">
      <c r="A348" s="150">
        <v>43538</v>
      </c>
      <c r="B348" s="48">
        <v>38058</v>
      </c>
      <c r="C348" s="66"/>
      <c r="D348" s="49">
        <v>290.43</v>
      </c>
    </row>
    <row r="349" spans="1:4" ht="23.25">
      <c r="A349" s="150">
        <v>43539</v>
      </c>
      <c r="B349" s="48">
        <v>38059</v>
      </c>
      <c r="C349" s="66"/>
      <c r="D349" s="49">
        <v>290.45</v>
      </c>
    </row>
    <row r="350" spans="1:4" ht="23.25">
      <c r="A350" s="150">
        <v>43540</v>
      </c>
      <c r="B350" s="48">
        <v>38060</v>
      </c>
      <c r="C350" s="66"/>
      <c r="D350" s="49">
        <v>290.41</v>
      </c>
    </row>
    <row r="351" spans="1:4" ht="23.25">
      <c r="A351" s="150">
        <v>43541</v>
      </c>
      <c r="B351" s="48">
        <v>38061</v>
      </c>
      <c r="C351" s="66"/>
      <c r="D351" s="49">
        <v>290.39</v>
      </c>
    </row>
    <row r="352" spans="1:4" ht="23.25">
      <c r="A352" s="150">
        <v>43542</v>
      </c>
      <c r="B352" s="48">
        <v>38062</v>
      </c>
      <c r="C352" s="66"/>
      <c r="D352" s="49">
        <v>290.39</v>
      </c>
    </row>
    <row r="353" spans="1:4" ht="23.25">
      <c r="A353" s="150">
        <v>43543</v>
      </c>
      <c r="B353" s="48">
        <v>38063</v>
      </c>
      <c r="C353" s="66"/>
      <c r="D353" s="49">
        <v>290.39</v>
      </c>
    </row>
    <row r="354" spans="1:4" ht="23.25">
      <c r="A354" s="150">
        <v>43544</v>
      </c>
      <c r="B354" s="48">
        <v>38064</v>
      </c>
      <c r="C354" s="66"/>
      <c r="D354" s="49">
        <v>290.38</v>
      </c>
    </row>
    <row r="355" spans="1:5" ht="23.25">
      <c r="A355" s="150">
        <v>43545</v>
      </c>
      <c r="B355" s="48">
        <v>38065</v>
      </c>
      <c r="C355" s="66"/>
      <c r="D355" s="49">
        <v>290.37</v>
      </c>
      <c r="E355" s="55">
        <v>290.37</v>
      </c>
    </row>
    <row r="356" spans="1:4" ht="23.25">
      <c r="A356" s="150">
        <v>43546</v>
      </c>
      <c r="B356" s="48">
        <v>38066</v>
      </c>
      <c r="C356" s="66"/>
      <c r="D356" s="49">
        <v>290.41</v>
      </c>
    </row>
    <row r="357" spans="1:4" ht="23.25">
      <c r="A357" s="150">
        <v>43547</v>
      </c>
      <c r="B357" s="48">
        <v>38067</v>
      </c>
      <c r="C357" s="66"/>
      <c r="D357" s="49">
        <v>290.43</v>
      </c>
    </row>
    <row r="358" spans="1:4" ht="23.25">
      <c r="A358" s="150">
        <v>43548</v>
      </c>
      <c r="B358" s="48">
        <v>38068</v>
      </c>
      <c r="C358" s="66"/>
      <c r="D358" s="49">
        <v>290.4</v>
      </c>
    </row>
    <row r="359" spans="1:4" ht="23.25">
      <c r="A359" s="150">
        <v>43549</v>
      </c>
      <c r="B359" s="48">
        <v>38069</v>
      </c>
      <c r="C359" s="66"/>
      <c r="D359" s="49">
        <v>290.44</v>
      </c>
    </row>
    <row r="360" spans="1:4" ht="23.25">
      <c r="A360" s="150">
        <v>43550</v>
      </c>
      <c r="B360" s="48">
        <v>38070</v>
      </c>
      <c r="C360" s="66"/>
      <c r="D360" s="49">
        <v>290.48</v>
      </c>
    </row>
    <row r="361" spans="1:4" ht="23.25">
      <c r="A361" s="150">
        <v>43551</v>
      </c>
      <c r="B361" s="48">
        <v>38071</v>
      </c>
      <c r="C361" s="66"/>
      <c r="D361" s="49">
        <v>290.5</v>
      </c>
    </row>
    <row r="362" spans="1:5" ht="23.25">
      <c r="A362" s="150">
        <v>43552</v>
      </c>
      <c r="B362" s="48">
        <v>38072</v>
      </c>
      <c r="C362" s="66"/>
      <c r="D362" s="49">
        <v>290.48</v>
      </c>
      <c r="E362" s="55">
        <v>290.41</v>
      </c>
    </row>
    <row r="363" spans="1:4" ht="23.25">
      <c r="A363" s="150">
        <v>43553</v>
      </c>
      <c r="B363" s="48">
        <v>38073</v>
      </c>
      <c r="C363" s="66"/>
      <c r="D363" s="49">
        <v>290.51</v>
      </c>
    </row>
    <row r="364" spans="1:4" ht="23.25">
      <c r="A364" s="150">
        <v>43554</v>
      </c>
      <c r="B364" s="48">
        <v>38074</v>
      </c>
      <c r="C364" s="66"/>
      <c r="D364" s="49">
        <v>290.47</v>
      </c>
    </row>
    <row r="365" spans="1:4" ht="23.25">
      <c r="A365" s="150">
        <v>43555</v>
      </c>
      <c r="B365" s="48">
        <v>38075</v>
      </c>
      <c r="C365" s="66"/>
      <c r="D365" s="49">
        <v>290.51</v>
      </c>
    </row>
    <row r="366" spans="1:4" ht="23.25">
      <c r="A366" s="150"/>
      <c r="B366" s="48">
        <v>38076</v>
      </c>
      <c r="C366" s="66"/>
      <c r="D366" s="49">
        <v>290.45</v>
      </c>
    </row>
    <row r="367" spans="1:4" ht="23.25">
      <c r="A367" s="150"/>
      <c r="B367" s="48">
        <v>38077</v>
      </c>
      <c r="C367" s="66"/>
      <c r="D367" s="49">
        <v>290.41</v>
      </c>
    </row>
    <row r="368" ht="21">
      <c r="E368" s="69"/>
    </row>
  </sheetData>
  <sheetProtection/>
  <printOptions/>
  <pageMargins left="1.3779527559055118" right="0.1968503937007874" top="0.5905511811023623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วชืรศักดิ์</dc:creator>
  <cp:keywords/>
  <dc:description/>
  <cp:lastModifiedBy>noom</cp:lastModifiedBy>
  <cp:lastPrinted>2007-08-02T01:56:19Z</cp:lastPrinted>
  <dcterms:created xsi:type="dcterms:W3CDTF">1998-07-27T01:24:41Z</dcterms:created>
  <dcterms:modified xsi:type="dcterms:W3CDTF">2019-06-06T07:03:53Z</dcterms:modified>
  <cp:category/>
  <cp:version/>
  <cp:contentType/>
  <cp:contentStatus/>
</cp:coreProperties>
</file>